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65521" yWindow="5010" windowWidth="24060" windowHeight="5070" firstSheet="1" activeTab="6"/>
  </bookViews>
  <sheets>
    <sheet name="ЭКЗб 1 (2)" sheetId="4" r:id="rId1"/>
    <sheet name="ЭКЗб 1" sheetId="5" r:id="rId2"/>
    <sheet name="ЭКЗб 2" sheetId="6" r:id="rId3"/>
    <sheet name="ЭКЗб 3" sheetId="7" r:id="rId4"/>
    <sheet name="ЭКЗ 4" sheetId="8" r:id="rId5"/>
    <sheet name="ЭКЗ 5" sheetId="9" r:id="rId6"/>
    <sheet name="ЭКЗ 6" sheetId="10" r:id="rId7"/>
    <sheet name="Лист1" sheetId="1" r:id="rId8"/>
    <sheet name="Лист2" sheetId="2" r:id="rId9"/>
    <sheet name="Лист3" sheetId="3" r:id="rId10"/>
  </sheets>
  <externalReferences>
    <externalReference r:id="rId13"/>
  </externalReferences>
  <definedNames>
    <definedName name="Год" localSheetId="4">'ЭКЗ 4'!$I$1</definedName>
    <definedName name="Год" localSheetId="5">'ЭКЗ 5'!$I$1</definedName>
    <definedName name="Год" localSheetId="6">'ЭКЗ 6'!$I$1</definedName>
    <definedName name="Год" localSheetId="1">'ЭКЗб 1'!$I$1</definedName>
    <definedName name="Год" localSheetId="0">'ЭКЗб 1 (2)'!$I$1</definedName>
    <definedName name="Год" localSheetId="2">'ЭКЗб 2'!$I$1</definedName>
    <definedName name="Год" localSheetId="3">'ЭКЗб 3'!$I$1</definedName>
    <definedName name="Год">'[1]1'!$I$1</definedName>
    <definedName name="План" localSheetId="4">'ЭКЗ 4'!$A$10:$Y$21</definedName>
    <definedName name="План" localSheetId="5">'ЭКЗ 5'!$A$10:$Y$22</definedName>
    <definedName name="План" localSheetId="6">'ЭКЗ 6'!$A$10:$Y$18</definedName>
    <definedName name="План" localSheetId="1">'ЭКЗб 1'!$A$10:$Y$15</definedName>
    <definedName name="План" localSheetId="0">'ЭКЗб 1 (2)'!$A$10:$Y$14</definedName>
    <definedName name="План" localSheetId="2">'ЭКЗб 2'!$A$10:$Y$18</definedName>
    <definedName name="План" localSheetId="3">'ЭКЗб 3'!$A$10:$Y$19</definedName>
    <definedName name="ПрактКонец" localSheetId="4">'ЭКЗ 4'!$K$6</definedName>
    <definedName name="ПрактКонец" localSheetId="5">'ЭКЗ 5'!$K$6</definedName>
    <definedName name="ПрактКонец" localSheetId="6">'ЭКЗ 6'!$K$6</definedName>
    <definedName name="ПрактКонец" localSheetId="1">'ЭКЗб 1'!$K$6</definedName>
    <definedName name="ПрактКонец" localSheetId="0">'ЭКЗб 1 (2)'!$K$6</definedName>
    <definedName name="ПрактКонец" localSheetId="2">'ЭКЗб 2'!$K$6</definedName>
    <definedName name="ПрактКонец" localSheetId="3">'ЭКЗб 3'!$K$6</definedName>
    <definedName name="ПрактНачало" localSheetId="4">'ЭКЗ 4'!$I$6</definedName>
    <definedName name="ПрактНачало" localSheetId="5">'ЭКЗ 5'!$I$6</definedName>
    <definedName name="ПрактНачало" localSheetId="6">'ЭКЗ 6'!$I$6</definedName>
    <definedName name="ПрактНачало" localSheetId="1">'ЭКЗб 1'!$I$6</definedName>
    <definedName name="ПрактНачало" localSheetId="0">'ЭКЗб 1 (2)'!$I$6</definedName>
    <definedName name="ПрактНачало" localSheetId="2">'ЭКЗб 2'!$I$6</definedName>
    <definedName name="ПрактНачало" localSheetId="3">'ЭКЗб 3'!$I$6</definedName>
    <definedName name="Сес1Конец" localSheetId="4">'ЭКЗ 4'!$Q$4</definedName>
    <definedName name="Сес1Конец" localSheetId="5">'ЭКЗ 5'!$Q$4</definedName>
    <definedName name="Сес1Конец" localSheetId="6">'ЭКЗ 6'!$Q$4</definedName>
    <definedName name="Сес1Конец" localSheetId="1">'ЭКЗб 1'!$Q$4</definedName>
    <definedName name="Сес1Конец" localSheetId="0">'ЭКЗб 1 (2)'!$Q$4</definedName>
    <definedName name="Сес1Конец" localSheetId="2">'ЭКЗб 2'!$Q$4</definedName>
    <definedName name="Сес1Конец" localSheetId="3">'ЭКЗб 3'!$Q$4</definedName>
    <definedName name="Сес1Начало" localSheetId="4">'ЭКЗ 4'!$O$4</definedName>
    <definedName name="Сес1Начало" localSheetId="5">'ЭКЗ 5'!$O$4</definedName>
    <definedName name="Сес1Начало" localSheetId="6">'ЭКЗ 6'!$O$4</definedName>
    <definedName name="Сес1Начало" localSheetId="1">'ЭКЗб 1'!$O$4</definedName>
    <definedName name="Сес1Начало" localSheetId="0">'ЭКЗб 1 (2)'!$O$4</definedName>
    <definedName name="Сес1Начало" localSheetId="2">'ЭКЗб 2'!$O$4</definedName>
    <definedName name="Сес1Начало" localSheetId="3">'ЭКЗб 3'!$O$4</definedName>
    <definedName name="Сес2Конец" localSheetId="4">'ЭКЗ 4'!$Q$5</definedName>
    <definedName name="Сес2Конец" localSheetId="5">'ЭКЗ 5'!$Q$5</definedName>
    <definedName name="Сес2Конец" localSheetId="6">'ЭКЗ 6'!$Q$5</definedName>
    <definedName name="Сес2Конец" localSheetId="1">'ЭКЗб 1'!$Q$5</definedName>
    <definedName name="Сес2Конец" localSheetId="0">'ЭКЗб 1 (2)'!$Q$5</definedName>
    <definedName name="Сес2Конец" localSheetId="2">'ЭКЗб 2'!$Q$5</definedName>
    <definedName name="Сес2Конец" localSheetId="3">'ЭКЗб 3'!$Q$5</definedName>
    <definedName name="Сес2Начало" localSheetId="4">'ЭКЗ 4'!$O$5</definedName>
    <definedName name="Сес2Начало" localSheetId="5">'ЭКЗ 5'!$O$5</definedName>
    <definedName name="Сес2Начало" localSheetId="6">'ЭКЗ 6'!$O$5</definedName>
    <definedName name="Сес2Начало" localSheetId="1">'ЭКЗб 1'!$O$5</definedName>
    <definedName name="Сес2Начало" localSheetId="0">'ЭКЗб 1 (2)'!$O$5</definedName>
    <definedName name="Сес2Начало" localSheetId="2">'ЭКЗб 2'!$O$5</definedName>
    <definedName name="Сес2Начало" localSheetId="3">'ЭКЗб 3'!$O$5</definedName>
    <definedName name="Специальность" localSheetId="4">'ЭКЗ 4'!$Q$1</definedName>
    <definedName name="Специальность" localSheetId="5">'ЭКЗ 5'!$Q$1</definedName>
    <definedName name="Специальность" localSheetId="6">'ЭКЗ 6'!$Q$1</definedName>
    <definedName name="Специальность" localSheetId="1">'ЭКЗб 1'!$Q$1</definedName>
    <definedName name="Специальность" localSheetId="0">'ЭКЗб 1 (2)'!$Q$1</definedName>
    <definedName name="Специальность" localSheetId="2">'ЭКЗб 2'!$Q$1</definedName>
    <definedName name="Специальность" localSheetId="3">'ЭКЗб 3'!$Q$1</definedName>
    <definedName name="Специальность">'[1]1'!$Q$1</definedName>
    <definedName name="ТО1Конец" localSheetId="4">'ЭКЗ 4'!$H$4</definedName>
    <definedName name="ТО1Конец" localSheetId="5">'ЭКЗ 5'!$H$4</definedName>
    <definedName name="ТО1Конец" localSheetId="6">'ЭКЗ 6'!$H$4</definedName>
    <definedName name="ТО1Конец" localSheetId="1">'ЭКЗб 1'!$H$4</definedName>
    <definedName name="ТО1Конец" localSheetId="0">'ЭКЗб 1 (2)'!$H$4</definedName>
    <definedName name="ТО1Конец" localSheetId="2">'ЭКЗб 2'!$H$4</definedName>
    <definedName name="ТО1Конец" localSheetId="3">'ЭКЗб 3'!$H$4</definedName>
    <definedName name="ТО1Начало" localSheetId="4">'ЭКЗ 4'!$F$4</definedName>
    <definedName name="ТО1Начало" localSheetId="5">'ЭКЗ 5'!$F$4</definedName>
    <definedName name="ТО1Начало" localSheetId="6">'ЭКЗ 6'!$F$4</definedName>
    <definedName name="ТО1Начало" localSheetId="1">'ЭКЗб 1'!$F$4</definedName>
    <definedName name="ТО1Начало" localSheetId="0">'ЭКЗб 1 (2)'!$F$4</definedName>
    <definedName name="ТО1Начало" localSheetId="2">'ЭКЗб 2'!$F$4</definedName>
    <definedName name="ТО1Начало" localSheetId="3">'ЭКЗб 3'!$F$4</definedName>
    <definedName name="ТО2Конец" localSheetId="4">'ЭКЗ 4'!$H$5</definedName>
    <definedName name="ТО2Конец" localSheetId="5">'ЭКЗ 5'!$H$5</definedName>
    <definedName name="ТО2Конец" localSheetId="6">'ЭКЗ 6'!$H$5</definedName>
    <definedName name="ТО2Конец" localSheetId="1">'ЭКЗб 1'!$H$5</definedName>
    <definedName name="ТО2Конец" localSheetId="0">'ЭКЗб 1 (2)'!$H$5</definedName>
    <definedName name="ТО2Конец" localSheetId="2">'ЭКЗб 2'!$H$5</definedName>
    <definedName name="ТО2Конец" localSheetId="3">'ЭКЗб 3'!$H$5</definedName>
    <definedName name="ТО2Начало" localSheetId="4">'ЭКЗ 4'!$F$5</definedName>
    <definedName name="ТО2Начало" localSheetId="5">'ЭКЗ 5'!$F$5</definedName>
    <definedName name="ТО2Начало" localSheetId="6">'ЭКЗ 6'!$F$5</definedName>
    <definedName name="ТО2Начало" localSheetId="1">'ЭКЗб 1'!$F$5</definedName>
    <definedName name="ТО2Начало" localSheetId="0">'ЭКЗб 1 (2)'!$F$5</definedName>
    <definedName name="ТО2Начало" localSheetId="2">'ЭКЗб 2'!$F$5</definedName>
    <definedName name="ТО2Начало" localSheetId="3">'ЭКЗб 3'!$F$5</definedName>
    <definedName name="УчГод" localSheetId="4">'ЭКЗ 4'!$E$2</definedName>
    <definedName name="УчГод" localSheetId="5">'ЭКЗ 5'!$E$2</definedName>
    <definedName name="УчГод" localSheetId="6">'ЭКЗ 6'!$E$2</definedName>
    <definedName name="УчГод" localSheetId="1">'ЭКЗб 1'!$E$2</definedName>
    <definedName name="УчГод" localSheetId="0">'ЭКЗб 1 (2)'!$E$2</definedName>
    <definedName name="УчГод" localSheetId="2">'ЭКЗб 2'!$E$2</definedName>
    <definedName name="УчГод" localSheetId="3">'ЭКЗб 3'!$E$2</definedName>
    <definedName name="УчГод">'[1]1'!$E$2</definedName>
    <definedName name="Факультет" localSheetId="4">'ЭКЗ 4'!$P$2</definedName>
    <definedName name="Факультет" localSheetId="5">'ЭКЗ 5'!$P$2</definedName>
    <definedName name="Факультет" localSheetId="6">'ЭКЗ 6'!$P$2</definedName>
    <definedName name="Факультет" localSheetId="1">'ЭКЗб 1'!$P$2</definedName>
    <definedName name="Факультет" localSheetId="0">'ЭКЗб 1 (2)'!$P$2</definedName>
    <definedName name="Факультет" localSheetId="2">'ЭКЗб 2'!$P$2</definedName>
    <definedName name="Факультет" localSheetId="3">'ЭКЗб 3'!$P$2</definedName>
    <definedName name="Факультет">'[1]1'!$P$2</definedName>
  </definedNames>
  <calcPr calcId="124519" iterate="1" iterateCount="100" iterateDelta="0.001"/>
</workbook>
</file>

<file path=xl/comments1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ИнЯз</t>
        </r>
      </text>
    </comment>
    <comment ref="B11" authorId="0">
      <text>
        <r>
          <rPr>
            <sz val="9"/>
            <rFont val="Tahoma"/>
            <family val="2"/>
          </rPr>
          <t>ГиСПН</t>
        </r>
      </text>
    </comment>
    <comment ref="B12" authorId="0">
      <text>
        <r>
          <rPr>
            <sz val="9"/>
            <rFont val="Tahoma"/>
            <family val="2"/>
          </rPr>
          <t>ГРиП</t>
        </r>
      </text>
    </comment>
    <comment ref="B13" authorId="0">
      <text>
        <r>
          <rPr>
            <sz val="9"/>
            <rFont val="Tahoma"/>
            <family val="2"/>
          </rPr>
          <t>ГиСПН</t>
        </r>
      </text>
    </comment>
    <comment ref="B14" authorId="0">
      <text>
        <r>
          <rPr>
            <sz val="9"/>
            <rFont val="Tahoma"/>
            <family val="2"/>
          </rPr>
          <t>Физвоспитания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ГиСПН</t>
        </r>
      </text>
    </comment>
    <comment ref="B11" authorId="0">
      <text>
        <r>
          <rPr>
            <sz val="9"/>
            <rFont val="Tahoma"/>
            <family val="2"/>
          </rPr>
          <t>ГиСПН</t>
        </r>
      </text>
    </comment>
    <comment ref="B12" authorId="0">
      <text>
        <r>
          <rPr>
            <sz val="9"/>
            <rFont val="Tahoma"/>
            <family val="2"/>
          </rPr>
          <t>ВМ</t>
        </r>
      </text>
    </comment>
    <comment ref="B13" authorId="0">
      <text>
        <r>
          <rPr>
            <sz val="9"/>
            <rFont val="Tahoma"/>
            <family val="2"/>
          </rPr>
          <t>АКПЛА</t>
        </r>
      </text>
    </comment>
    <comment ref="B14" authorId="0">
      <text>
        <r>
          <rPr>
            <sz val="9"/>
            <rFont val="Tahoma"/>
            <family val="2"/>
          </rPr>
          <t>БПиЖД</t>
        </r>
      </text>
    </comment>
    <comment ref="B15" authorId="0">
      <text>
        <r>
          <rPr>
            <sz val="9"/>
            <rFont val="Tahoma"/>
            <family val="2"/>
          </rPr>
          <t>Физвоспитания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ИнЯз</t>
        </r>
      </text>
    </comment>
    <comment ref="B11" authorId="0">
      <text>
        <r>
          <rPr>
            <sz val="9"/>
            <rFont val="Tahoma"/>
            <family val="2"/>
          </rPr>
          <t>ГиСПН</t>
        </r>
      </text>
    </comment>
    <comment ref="B12" authorId="0">
      <text>
        <r>
          <rPr>
            <sz val="9"/>
            <rFont val="Tahoma"/>
            <family val="2"/>
          </rPr>
          <t>ВМ</t>
        </r>
      </text>
    </comment>
    <comment ref="B13" authorId="0">
      <text>
        <r>
          <rPr>
            <sz val="9"/>
            <rFont val="Tahoma"/>
            <family val="2"/>
          </rPr>
          <t>ТЭЛАиАД</t>
        </r>
      </text>
    </comment>
    <comment ref="B14" authorId="0">
      <text>
        <r>
          <rPr>
            <sz val="9"/>
            <rFont val="Tahoma"/>
            <family val="2"/>
          </rPr>
          <t>Менеджмента</t>
        </r>
      </text>
    </comment>
    <comment ref="B15" authorId="0">
      <text>
        <r>
          <rPr>
            <sz val="9"/>
            <rFont val="Tahoma"/>
            <family val="2"/>
          </rPr>
          <t>ОПВТ</t>
        </r>
      </text>
    </comment>
    <comment ref="B16" authorId="0">
      <text>
        <r>
          <rPr>
            <sz val="9"/>
            <rFont val="Tahoma"/>
            <family val="2"/>
          </rPr>
          <t>ЭГА</t>
        </r>
      </text>
    </comment>
    <comment ref="B17" authorId="0">
      <text>
        <r>
          <rPr>
            <sz val="9"/>
            <rFont val="Tahoma"/>
            <family val="2"/>
          </rPr>
          <t>ЭГА</t>
        </r>
      </text>
    </comment>
    <comment ref="B18" authorId="0">
      <text>
        <r>
          <rPr>
            <sz val="9"/>
            <rFont val="Tahoma"/>
            <family val="2"/>
          </rPr>
          <t>Менеджмента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ГиСПН</t>
        </r>
      </text>
    </comment>
    <comment ref="B11" authorId="0">
      <text>
        <r>
          <rPr>
            <sz val="9"/>
            <rFont val="Tahoma"/>
            <family val="2"/>
          </rPr>
          <t>ЭГА</t>
        </r>
      </text>
    </comment>
    <comment ref="B12" authorId="0">
      <text>
        <r>
          <rPr>
            <sz val="9"/>
            <rFont val="Tahoma"/>
            <family val="2"/>
          </rPr>
          <t>ОПВТ</t>
        </r>
      </text>
    </comment>
    <comment ref="B13" authorId="0">
      <text>
        <r>
          <rPr>
            <sz val="9"/>
            <rFont val="Tahoma"/>
            <family val="2"/>
          </rPr>
          <t>Менеджмента</t>
        </r>
      </text>
    </comment>
    <comment ref="B14" authorId="0">
      <text>
        <r>
          <rPr>
            <sz val="9"/>
            <rFont val="Tahoma"/>
            <family val="2"/>
          </rPr>
          <t>ЭГА</t>
        </r>
      </text>
    </comment>
    <comment ref="B15" authorId="0">
      <text>
        <r>
          <rPr>
            <sz val="9"/>
            <rFont val="Tahoma"/>
            <family val="2"/>
          </rPr>
          <t>Менеджмента</t>
        </r>
      </text>
    </comment>
    <comment ref="B16" authorId="0">
      <text>
        <r>
          <rPr>
            <sz val="9"/>
            <rFont val="Tahoma"/>
            <family val="2"/>
          </rPr>
          <t>ЭГА</t>
        </r>
      </text>
    </comment>
    <comment ref="B17" authorId="0">
      <text>
        <r>
          <rPr>
            <sz val="9"/>
            <rFont val="Tahoma"/>
            <family val="2"/>
          </rPr>
          <t>ГРиП</t>
        </r>
      </text>
    </comment>
    <comment ref="B18" authorId="0">
      <text>
        <r>
          <rPr>
            <sz val="9"/>
            <rFont val="Tahoma"/>
            <family val="2"/>
          </rPr>
          <t>ГРиП</t>
        </r>
      </text>
    </comment>
    <comment ref="B19" authorId="0">
      <text>
        <r>
          <rPr>
            <sz val="9"/>
            <rFont val="Tahoma"/>
            <family val="2"/>
          </rPr>
          <t>ЭГА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Физвоспитания</t>
        </r>
      </text>
    </comment>
    <comment ref="B11" authorId="0">
      <text>
        <r>
          <rPr>
            <sz val="9"/>
            <rFont val="Tahoma"/>
            <family val="2"/>
          </rPr>
          <t>ГиСПН</t>
        </r>
      </text>
    </comment>
    <comment ref="B12" authorId="0">
      <text>
        <r>
          <rPr>
            <sz val="9"/>
            <rFont val="Tahoma"/>
            <family val="2"/>
          </rPr>
          <t>Менеджмента</t>
        </r>
      </text>
    </comment>
    <comment ref="B13" authorId="0">
      <text>
        <r>
          <rPr>
            <sz val="9"/>
            <rFont val="Tahoma"/>
            <family val="2"/>
          </rPr>
          <t>ЭГА</t>
        </r>
      </text>
    </comment>
    <comment ref="B14" authorId="0">
      <text>
        <r>
          <rPr>
            <sz val="9"/>
            <rFont val="Tahoma"/>
            <family val="2"/>
          </rPr>
          <t>ЭГА</t>
        </r>
      </text>
    </comment>
    <comment ref="B15" authorId="0">
      <text>
        <r>
          <rPr>
            <sz val="9"/>
            <rFont val="Tahoma"/>
            <family val="2"/>
          </rPr>
          <t>ГРиП</t>
        </r>
      </text>
    </comment>
    <comment ref="B16" authorId="0">
      <text>
        <r>
          <rPr>
            <sz val="9"/>
            <rFont val="Tahoma"/>
            <family val="2"/>
          </rPr>
          <t>Менеджмента</t>
        </r>
      </text>
    </comment>
    <comment ref="B17" authorId="0">
      <text>
        <r>
          <rPr>
            <sz val="9"/>
            <rFont val="Tahoma"/>
            <family val="2"/>
          </rPr>
          <t>ЭГА</t>
        </r>
      </text>
    </comment>
    <comment ref="B18" authorId="0">
      <text>
        <r>
          <rPr>
            <sz val="9"/>
            <rFont val="Tahoma"/>
            <family val="2"/>
          </rPr>
          <t>ОПВТ</t>
        </r>
      </text>
    </comment>
    <comment ref="B19" authorId="0">
      <text>
        <r>
          <rPr>
            <sz val="9"/>
            <rFont val="Tahoma"/>
            <family val="2"/>
          </rPr>
          <t>ТЭРЭОВТ</t>
        </r>
      </text>
    </comment>
    <comment ref="B20" authorId="0">
      <text>
        <r>
          <rPr>
            <sz val="9"/>
            <rFont val="Tahoma"/>
            <family val="2"/>
          </rPr>
          <t>ЭГА</t>
        </r>
      </text>
    </comment>
    <comment ref="B21" authorId="0">
      <text>
        <r>
          <rPr>
            <sz val="9"/>
            <rFont val="Tahoma"/>
            <family val="2"/>
          </rPr>
          <t>Менеджмента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Физвоспитания</t>
        </r>
      </text>
    </comment>
    <comment ref="B11" authorId="0">
      <text>
        <r>
          <rPr>
            <sz val="9"/>
            <rFont val="Tahoma"/>
            <family val="2"/>
          </rPr>
          <t>Менеджмента</t>
        </r>
      </text>
    </comment>
    <comment ref="B12" authorId="0">
      <text>
        <r>
          <rPr>
            <sz val="9"/>
            <rFont val="Tahoma"/>
            <family val="2"/>
          </rPr>
          <t>Менеджмента</t>
        </r>
      </text>
    </comment>
    <comment ref="B13" authorId="0">
      <text>
        <r>
          <rPr>
            <sz val="9"/>
            <rFont val="Tahoma"/>
            <family val="2"/>
          </rPr>
          <t>Менеджмента</t>
        </r>
      </text>
    </comment>
    <comment ref="B14" authorId="0">
      <text>
        <r>
          <rPr>
            <sz val="9"/>
            <rFont val="Tahoma"/>
            <family val="2"/>
          </rPr>
          <t>ЭГА</t>
        </r>
      </text>
    </comment>
    <comment ref="B15" authorId="0">
      <text>
        <r>
          <rPr>
            <sz val="9"/>
            <rFont val="Tahoma"/>
            <family val="2"/>
          </rPr>
          <t>Менеджмента</t>
        </r>
      </text>
    </comment>
    <comment ref="B16" authorId="0">
      <text>
        <r>
          <rPr>
            <sz val="9"/>
            <rFont val="Tahoma"/>
            <family val="2"/>
          </rPr>
          <t>Менеджмента</t>
        </r>
      </text>
    </comment>
    <comment ref="B17" authorId="0">
      <text>
        <r>
          <rPr>
            <sz val="9"/>
            <rFont val="Tahoma"/>
            <family val="2"/>
          </rPr>
          <t>ОПВТ</t>
        </r>
      </text>
    </comment>
    <comment ref="B18" authorId="0">
      <text>
        <r>
          <rPr>
            <sz val="9"/>
            <rFont val="Tahoma"/>
            <family val="2"/>
          </rPr>
          <t>ГРиП</t>
        </r>
      </text>
    </comment>
    <comment ref="B19" authorId="0">
      <text>
        <r>
          <rPr>
            <sz val="9"/>
            <rFont val="Tahoma"/>
            <family val="2"/>
          </rPr>
          <t>БПиЖД</t>
        </r>
      </text>
    </comment>
    <comment ref="B20" authorId="0">
      <text>
        <r>
          <rPr>
            <sz val="9"/>
            <rFont val="Tahoma"/>
            <family val="2"/>
          </rPr>
          <t>Менеджмента</t>
        </r>
      </text>
    </comment>
    <comment ref="B21" authorId="0">
      <text>
        <r>
          <rPr>
            <sz val="9"/>
            <rFont val="Tahoma"/>
            <family val="2"/>
          </rPr>
          <t>ЭГА</t>
        </r>
      </text>
    </comment>
    <comment ref="B22" authorId="0">
      <text>
        <r>
          <rPr>
            <sz val="9"/>
            <rFont val="Tahoma"/>
            <family val="2"/>
          </rPr>
          <t>ОПВТ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Менеджмента</t>
        </r>
      </text>
    </comment>
    <comment ref="B11" authorId="0">
      <text>
        <r>
          <rPr>
            <sz val="9"/>
            <rFont val="Tahoma"/>
            <family val="2"/>
          </rPr>
          <t>Менеджмента</t>
        </r>
      </text>
    </comment>
    <comment ref="B12" authorId="0">
      <text>
        <r>
          <rPr>
            <sz val="9"/>
            <rFont val="Tahoma"/>
            <family val="2"/>
          </rPr>
          <t>Менеджмента</t>
        </r>
      </text>
    </comment>
    <comment ref="B13" authorId="0">
      <text>
        <r>
          <rPr>
            <sz val="9"/>
            <rFont val="Tahoma"/>
            <family val="2"/>
          </rPr>
          <t>ГРиП</t>
        </r>
      </text>
    </comment>
    <comment ref="B14" authorId="0">
      <text>
        <r>
          <rPr>
            <sz val="9"/>
            <rFont val="Tahoma"/>
            <family val="2"/>
          </rPr>
          <t>ОПВТ</t>
        </r>
      </text>
    </comment>
    <comment ref="B15" authorId="0">
      <text>
        <r>
          <rPr>
            <sz val="9"/>
            <rFont val="Tahoma"/>
            <family val="2"/>
          </rPr>
          <t>ОПВТ</t>
        </r>
      </text>
    </comment>
    <comment ref="B16" authorId="0">
      <text>
        <r>
          <rPr>
            <sz val="9"/>
            <rFont val="Tahoma"/>
            <family val="2"/>
          </rPr>
          <t>Менеджмента</t>
        </r>
      </text>
    </comment>
    <comment ref="B17" authorId="0">
      <text>
        <r>
          <rPr>
            <sz val="9"/>
            <rFont val="Tahoma"/>
            <family val="2"/>
          </rPr>
          <t>ЭГА</t>
        </r>
      </text>
    </comment>
    <comment ref="B18" authorId="0">
      <text>
        <r>
          <rPr>
            <sz val="9"/>
            <rFont val="Tahoma"/>
            <family val="2"/>
          </rPr>
          <t>ОПВТ</t>
        </r>
      </text>
    </comment>
  </commentList>
</comments>
</file>

<file path=xl/sharedStrings.xml><?xml version="1.0" encoding="utf-8"?>
<sst xmlns="http://schemas.openxmlformats.org/spreadsheetml/2006/main" count="619" uniqueCount="111">
  <si>
    <t>Декан факультета</t>
  </si>
  <si>
    <t>Начальник учебного отдела                     Е.В.Домород</t>
  </si>
  <si>
    <t>Начальник УМУ                       А.С.Борзова</t>
  </si>
  <si>
    <t>ФД</t>
  </si>
  <si>
    <t>Физическая культура</t>
  </si>
  <si>
    <t>ОП</t>
  </si>
  <si>
    <t>Введение в профессию. Основы самостоятельной работы студента</t>
  </si>
  <si>
    <t>ГСЭ</t>
  </si>
  <si>
    <t>Правоведение</t>
  </si>
  <si>
    <t>История</t>
  </si>
  <si>
    <t>Иностранный язык</t>
  </si>
  <si>
    <t>экз</t>
  </si>
  <si>
    <t>зач</t>
  </si>
  <si>
    <t>КП КР</t>
  </si>
  <si>
    <t>КДЗ</t>
  </si>
  <si>
    <t>пр. и сем. зан.</t>
  </si>
  <si>
    <t>лаб. раб.</t>
  </si>
  <si>
    <t>лек ции</t>
  </si>
  <si>
    <t>аудит.</t>
  </si>
  <si>
    <t>общее</t>
  </si>
  <si>
    <t>Наименование дисциплины</t>
  </si>
  <si>
    <t>№</t>
  </si>
  <si>
    <t xml:space="preserve"> контр.</t>
  </si>
  <si>
    <t>По видам занятий</t>
  </si>
  <si>
    <t>Во 2 сем.</t>
  </si>
  <si>
    <t>В 1 сем.</t>
  </si>
  <si>
    <t>специализ. (профиль)</t>
  </si>
  <si>
    <t>по выбору</t>
  </si>
  <si>
    <t>группа(цикл) дисциплин</t>
  </si>
  <si>
    <t>Зачетных единиц</t>
  </si>
  <si>
    <t>Форма</t>
  </si>
  <si>
    <t>К о л и ч е с т в о  ч а с о в</t>
  </si>
  <si>
    <t>по</t>
  </si>
  <si>
    <t>с</t>
  </si>
  <si>
    <t>Практика</t>
  </si>
  <si>
    <t>____  ___   ______г.</t>
  </si>
  <si>
    <t>2-й семестр</t>
  </si>
  <si>
    <t>недель с</t>
  </si>
  <si>
    <t xml:space="preserve"> _______________</t>
  </si>
  <si>
    <t>1-й семестр</t>
  </si>
  <si>
    <t>Экзаменационная сессия:</t>
  </si>
  <si>
    <t>Теоретическое обучение:</t>
  </si>
  <si>
    <t>Проректор по УМР</t>
  </si>
  <si>
    <t>ЗФ</t>
  </si>
  <si>
    <t>Факультет</t>
  </si>
  <si>
    <t xml:space="preserve"> учебный год</t>
  </si>
  <si>
    <t>2014/15</t>
  </si>
  <si>
    <t>на</t>
  </si>
  <si>
    <t>"УТВЕРЖДАЮ"</t>
  </si>
  <si>
    <t>38.03.02_З</t>
  </si>
  <si>
    <t>курса (приема</t>
  </si>
  <si>
    <t>РАБОЧИЙ УЧЕБНЫЙ ПЛАН</t>
  </si>
  <si>
    <t>В2</t>
  </si>
  <si>
    <t>ЕН</t>
  </si>
  <si>
    <t>Экология</t>
  </si>
  <si>
    <t>Основы авиации</t>
  </si>
  <si>
    <t>Математика</t>
  </si>
  <si>
    <t>В1</t>
  </si>
  <si>
    <t>Социология</t>
  </si>
  <si>
    <t>Экономика</t>
  </si>
  <si>
    <t>080200_З</t>
  </si>
  <si>
    <t>1д</t>
  </si>
  <si>
    <t>2 н</t>
  </si>
  <si>
    <t>Уч</t>
  </si>
  <si>
    <t>Практика Учебная</t>
  </si>
  <si>
    <t>Бухгалтерский учет</t>
  </si>
  <si>
    <t>Экономика ГА</t>
  </si>
  <si>
    <t>Аэродромы, аэропорты, авиакомпании</t>
  </si>
  <si>
    <t>КР</t>
  </si>
  <si>
    <t>Теория менеджмента</t>
  </si>
  <si>
    <t>Основы ТО и ремонта авиационной техники</t>
  </si>
  <si>
    <t>Философия</t>
  </si>
  <si>
    <t>Финансы и кредит</t>
  </si>
  <si>
    <t>Государственное регулирование в ГА</t>
  </si>
  <si>
    <t>Хозяйственное право</t>
  </si>
  <si>
    <t>ЕТС и география транспорта</t>
  </si>
  <si>
    <t>Финансовый менеджмент</t>
  </si>
  <si>
    <t>Учет и анализ (управленческий и финансовый)</t>
  </si>
  <si>
    <t>Маркетинг</t>
  </si>
  <si>
    <t>Информационные технологии в менеджменте</t>
  </si>
  <si>
    <t>Статистика</t>
  </si>
  <si>
    <t>Институциональная экономика</t>
  </si>
  <si>
    <t>4 н</t>
  </si>
  <si>
    <t>Пр</t>
  </si>
  <si>
    <t>Практика По менеджменту</t>
  </si>
  <si>
    <t>СД</t>
  </si>
  <si>
    <t>Управление качеством</t>
  </si>
  <si>
    <t>Логистика</t>
  </si>
  <si>
    <t>Управленческие решения</t>
  </si>
  <si>
    <t>Управление деятельностью представительства авиакомпании</t>
  </si>
  <si>
    <t>Основы менеджмента</t>
  </si>
  <si>
    <t>Политология</t>
  </si>
  <si>
    <t>080507_З</t>
  </si>
  <si>
    <t>Технология и организация перевозок</t>
  </si>
  <si>
    <t>Анализ хозяйственной деятельности предприятий</t>
  </si>
  <si>
    <t>Внешнеэкономическая деятельность</t>
  </si>
  <si>
    <t>Безопасность полетов</t>
  </si>
  <si>
    <t>Транспортное право</t>
  </si>
  <si>
    <t>Информационные технологии управления</t>
  </si>
  <si>
    <t>Инновационный менеджмент</t>
  </si>
  <si>
    <t>Управление персоналом</t>
  </si>
  <si>
    <t>Аудит</t>
  </si>
  <si>
    <t>Организационное поведение</t>
  </si>
  <si>
    <t>КП</t>
  </si>
  <si>
    <t>4н</t>
  </si>
  <si>
    <t>Практика Преддипломная</t>
  </si>
  <si>
    <t>Коммерческая деятельность авиакомпаний</t>
  </si>
  <si>
    <t>Управление деятельностью аэропорта</t>
  </si>
  <si>
    <t>Государственное регулирование на ВТ</t>
  </si>
  <si>
    <t>Антикризисное управление</t>
  </si>
  <si>
    <t>Стратегический менеджмент</t>
  </si>
</sst>
</file>

<file path=xl/styles.xml><?xml version="1.0" encoding="utf-8"?>
<styleSheet xmlns="http://schemas.openxmlformats.org/spreadsheetml/2006/main">
  <numFmts count="1">
    <numFmt numFmtId="164" formatCode="d/mm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9"/>
      <name val="Arial Cyr"/>
      <family val="2"/>
    </font>
    <font>
      <sz val="12"/>
      <color indexed="8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color indexed="10"/>
      <name val="Arial Cyr"/>
      <family val="2"/>
    </font>
    <font>
      <b/>
      <sz val="12"/>
      <color indexed="18"/>
      <name val="Arial Cyr"/>
      <family val="2"/>
    </font>
    <font>
      <b/>
      <u val="single"/>
      <sz val="12"/>
      <color indexed="10"/>
      <name val="Arial Cyr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9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horizontal="center"/>
      <protection/>
    </xf>
    <xf numFmtId="0" fontId="2" fillId="0" borderId="0" xfId="20" applyProtection="1">
      <alignment/>
      <protection hidden="1"/>
    </xf>
    <xf numFmtId="0" fontId="2" fillId="0" borderId="0" xfId="20" applyFont="1" applyProtection="1">
      <alignment/>
      <protection hidden="1"/>
    </xf>
    <xf numFmtId="0" fontId="2" fillId="0" borderId="0" xfId="20" applyAlignment="1" applyProtection="1">
      <alignment horizontal="center"/>
      <protection hidden="1"/>
    </xf>
    <xf numFmtId="0" fontId="3" fillId="2" borderId="1" xfId="20" applyFont="1" applyFill="1" applyBorder="1" applyAlignment="1" applyProtection="1">
      <alignment horizontal="center" vertical="center"/>
      <protection hidden="1"/>
    </xf>
    <xf numFmtId="0" fontId="2" fillId="2" borderId="1" xfId="20" applyFill="1" applyBorder="1" applyAlignment="1" applyProtection="1">
      <alignment horizontal="center" vertical="center"/>
      <protection hidden="1"/>
    </xf>
    <xf numFmtId="0" fontId="3" fillId="3" borderId="1" xfId="20" applyFont="1" applyFill="1" applyBorder="1" applyAlignment="1" applyProtection="1">
      <alignment horizontal="center" vertical="center"/>
      <protection hidden="1"/>
    </xf>
    <xf numFmtId="0" fontId="2" fillId="3" borderId="1" xfId="20" applyFill="1" applyBorder="1" applyAlignment="1" applyProtection="1">
      <alignment horizontal="center" vertical="center"/>
      <protection hidden="1"/>
    </xf>
    <xf numFmtId="0" fontId="2" fillId="0" borderId="1" xfId="20" applyBorder="1" applyAlignment="1" applyProtection="1">
      <alignment horizontal="center" vertical="center"/>
      <protection hidden="1"/>
    </xf>
    <xf numFmtId="0" fontId="4" fillId="0" borderId="1" xfId="20" applyFont="1" applyFill="1" applyBorder="1" applyAlignment="1" applyProtection="1">
      <alignment wrapText="1"/>
      <protection hidden="1"/>
    </xf>
    <xf numFmtId="0" fontId="4" fillId="0" borderId="1" xfId="20" applyFont="1" applyFill="1" applyBorder="1" applyAlignment="1" applyProtection="1">
      <alignment horizontal="center" vertical="center"/>
      <protection hidden="1"/>
    </xf>
    <xf numFmtId="0" fontId="3" fillId="2" borderId="1" xfId="20" applyFont="1" applyFill="1" applyBorder="1" applyAlignment="1" applyProtection="1">
      <alignment horizontal="center" vertical="center"/>
      <protection hidden="1"/>
    </xf>
    <xf numFmtId="0" fontId="2" fillId="2" borderId="1" xfId="20" applyFont="1" applyFill="1" applyBorder="1" applyAlignment="1" applyProtection="1">
      <alignment horizontal="center" vertical="center"/>
      <protection hidden="1"/>
    </xf>
    <xf numFmtId="0" fontId="3" fillId="3" borderId="1" xfId="20" applyFont="1" applyFill="1" applyBorder="1" applyAlignment="1" applyProtection="1">
      <alignment horizontal="center" vertical="center"/>
      <protection hidden="1"/>
    </xf>
    <xf numFmtId="0" fontId="2" fillId="3" borderId="1" xfId="20" applyFont="1" applyFill="1" applyBorder="1" applyAlignment="1" applyProtection="1">
      <alignment horizontal="center" vertical="center"/>
      <protection hidden="1"/>
    </xf>
    <xf numFmtId="0" fontId="2" fillId="0" borderId="1" xfId="20" applyFont="1" applyBorder="1" applyAlignment="1" applyProtection="1">
      <alignment horizontal="center" vertical="center"/>
      <protection hidden="1"/>
    </xf>
    <xf numFmtId="0" fontId="4" fillId="0" borderId="1" xfId="20" applyFont="1" applyFill="1" applyBorder="1" applyAlignment="1" applyProtection="1">
      <alignment vertical="center" wrapText="1"/>
      <protection hidden="1"/>
    </xf>
    <xf numFmtId="0" fontId="2" fillId="0" borderId="1" xfId="20" applyFont="1" applyFill="1" applyBorder="1" applyAlignment="1" applyProtection="1">
      <alignment horizontal="center" vertical="center"/>
      <protection hidden="1"/>
    </xf>
    <xf numFmtId="0" fontId="2" fillId="2" borderId="1" xfId="20" applyFill="1" applyBorder="1" applyAlignment="1" applyProtection="1">
      <alignment horizontal="center" vertical="center" wrapText="1"/>
      <protection hidden="1"/>
    </xf>
    <xf numFmtId="0" fontId="2" fillId="2" borderId="1" xfId="20" applyFill="1" applyBorder="1" applyAlignment="1" applyProtection="1">
      <alignment horizontal="center" vertical="center" textRotation="90"/>
      <protection hidden="1"/>
    </xf>
    <xf numFmtId="0" fontId="2" fillId="2" borderId="1" xfId="20" applyFill="1" applyBorder="1" applyAlignment="1" applyProtection="1">
      <alignment horizontal="center" vertical="center" textRotation="90" wrapText="1"/>
      <protection hidden="1"/>
    </xf>
    <xf numFmtId="0" fontId="2" fillId="3" borderId="1" xfId="20" applyFill="1" applyBorder="1" applyAlignment="1" applyProtection="1">
      <alignment horizontal="center" vertical="center" wrapText="1"/>
      <protection hidden="1"/>
    </xf>
    <xf numFmtId="0" fontId="2" fillId="3" borderId="1" xfId="20" applyFill="1" applyBorder="1" applyAlignment="1" applyProtection="1">
      <alignment horizontal="center" vertical="center" textRotation="90"/>
      <protection hidden="1"/>
    </xf>
    <xf numFmtId="0" fontId="2" fillId="3" borderId="1" xfId="20" applyFill="1" applyBorder="1" applyAlignment="1" applyProtection="1">
      <alignment horizontal="center" vertical="center" textRotation="90" wrapText="1"/>
      <protection hidden="1"/>
    </xf>
    <xf numFmtId="0" fontId="6" fillId="0" borderId="2" xfId="20" applyFont="1" applyFill="1" applyBorder="1" applyAlignment="1" applyProtection="1">
      <alignment horizontal="center" vertical="top" wrapText="1"/>
      <protection hidden="1"/>
    </xf>
    <xf numFmtId="0" fontId="4" fillId="0" borderId="2" xfId="20" applyFont="1" applyFill="1" applyBorder="1" applyAlignment="1" applyProtection="1">
      <alignment horizontal="center" vertical="top"/>
      <protection hidden="1"/>
    </xf>
    <xf numFmtId="0" fontId="2" fillId="2" borderId="3" xfId="20" applyFill="1" applyBorder="1" applyAlignment="1" applyProtection="1">
      <alignment horizontal="centerContinuous"/>
      <protection hidden="1"/>
    </xf>
    <xf numFmtId="0" fontId="2" fillId="2" borderId="4" xfId="20" applyFill="1" applyBorder="1" applyAlignment="1" applyProtection="1">
      <alignment horizontal="centerContinuous"/>
      <protection hidden="1"/>
    </xf>
    <xf numFmtId="0" fontId="2" fillId="2" borderId="5" xfId="20" applyFill="1" applyBorder="1" applyAlignment="1" applyProtection="1">
      <alignment horizontal="centerContinuous"/>
      <protection hidden="1"/>
    </xf>
    <xf numFmtId="0" fontId="2" fillId="2" borderId="6" xfId="20" applyFill="1" applyBorder="1" applyAlignment="1" applyProtection="1">
      <alignment horizontal="centerContinuous"/>
      <protection hidden="1"/>
    </xf>
    <xf numFmtId="0" fontId="2" fillId="2" borderId="7" xfId="20" applyFill="1" applyBorder="1" applyAlignment="1" applyProtection="1">
      <alignment horizontal="centerContinuous"/>
      <protection hidden="1"/>
    </xf>
    <xf numFmtId="0" fontId="2" fillId="3" borderId="3" xfId="20" applyFill="1" applyBorder="1" applyAlignment="1" applyProtection="1">
      <alignment horizontal="centerContinuous"/>
      <protection hidden="1"/>
    </xf>
    <xf numFmtId="0" fontId="2" fillId="3" borderId="4" xfId="20" applyFill="1" applyBorder="1" applyAlignment="1" applyProtection="1">
      <alignment horizontal="centerContinuous"/>
      <protection hidden="1"/>
    </xf>
    <xf numFmtId="0" fontId="2" fillId="3" borderId="5" xfId="20" applyFill="1" applyBorder="1" applyAlignment="1" applyProtection="1">
      <alignment horizontal="centerContinuous"/>
      <protection hidden="1"/>
    </xf>
    <xf numFmtId="0" fontId="2" fillId="3" borderId="6" xfId="20" applyFill="1" applyBorder="1" applyAlignment="1" applyProtection="1">
      <alignment horizontal="centerContinuous"/>
      <protection hidden="1"/>
    </xf>
    <xf numFmtId="0" fontId="2" fillId="3" borderId="7" xfId="20" applyFill="1" applyBorder="1" applyAlignment="1" applyProtection="1">
      <alignment horizontal="centerContinuous"/>
      <protection hidden="1"/>
    </xf>
    <xf numFmtId="0" fontId="4" fillId="0" borderId="8" xfId="20" applyFont="1" applyFill="1" applyBorder="1" applyProtection="1">
      <alignment/>
      <protection hidden="1"/>
    </xf>
    <xf numFmtId="0" fontId="4" fillId="0" borderId="8" xfId="20" applyFont="1" applyFill="1" applyBorder="1" applyAlignment="1" applyProtection="1">
      <alignment horizontal="center"/>
      <protection hidden="1"/>
    </xf>
    <xf numFmtId="0" fontId="2" fillId="2" borderId="9" xfId="20" applyFill="1" applyBorder="1" applyAlignment="1" applyProtection="1">
      <alignment horizontal="centerContinuous"/>
      <protection hidden="1"/>
    </xf>
    <xf numFmtId="0" fontId="2" fillId="2" borderId="10" xfId="20" applyFill="1" applyBorder="1" applyAlignment="1" applyProtection="1">
      <alignment horizontal="centerContinuous"/>
      <protection hidden="1"/>
    </xf>
    <xf numFmtId="0" fontId="2" fillId="0" borderId="11" xfId="20" applyBorder="1" applyAlignment="1" applyProtection="1">
      <alignment horizontal="centerContinuous"/>
      <protection hidden="1"/>
    </xf>
    <xf numFmtId="0" fontId="2" fillId="0" borderId="6" xfId="20" applyBorder="1" applyAlignment="1" applyProtection="1">
      <alignment horizontal="centerContinuous"/>
      <protection hidden="1"/>
    </xf>
    <xf numFmtId="0" fontId="2" fillId="3" borderId="9" xfId="20" applyFill="1" applyBorder="1" applyAlignment="1" applyProtection="1">
      <alignment horizontal="centerContinuous"/>
      <protection hidden="1"/>
    </xf>
    <xf numFmtId="0" fontId="2" fillId="3" borderId="10" xfId="20" applyFill="1" applyBorder="1" applyAlignment="1" applyProtection="1">
      <alignment horizontal="centerContinuous"/>
      <protection hidden="1"/>
    </xf>
    <xf numFmtId="0" fontId="2" fillId="0" borderId="5" xfId="20" applyBorder="1" applyAlignment="1" applyProtection="1">
      <alignment horizontal="center"/>
      <protection hidden="1"/>
    </xf>
    <xf numFmtId="0" fontId="2" fillId="0" borderId="6" xfId="20" applyBorder="1" applyAlignment="1" applyProtection="1">
      <alignment horizontal="center"/>
      <protection hidden="1"/>
    </xf>
    <xf numFmtId="0" fontId="2" fillId="0" borderId="7" xfId="20" applyBorder="1" applyAlignment="1" applyProtection="1">
      <alignment horizontal="center"/>
      <protection hidden="1"/>
    </xf>
    <xf numFmtId="0" fontId="4" fillId="0" borderId="12" xfId="20" applyFont="1" applyFill="1" applyBorder="1" applyProtection="1">
      <alignment/>
      <protection hidden="1"/>
    </xf>
    <xf numFmtId="0" fontId="4" fillId="0" borderId="12" xfId="20" applyFont="1" applyFill="1" applyBorder="1" applyAlignment="1" applyProtection="1">
      <alignment horizontal="center"/>
      <protection hidden="1"/>
    </xf>
    <xf numFmtId="0" fontId="7" fillId="0" borderId="0" xfId="20" applyFont="1" applyProtection="1">
      <alignment/>
      <protection hidden="1"/>
    </xf>
    <xf numFmtId="0" fontId="2" fillId="0" borderId="0" xfId="20" applyAlignment="1" applyProtection="1">
      <alignment vertical="center"/>
      <protection hidden="1"/>
    </xf>
    <xf numFmtId="164" fontId="8" fillId="0" borderId="0" xfId="20" applyNumberFormat="1" applyFont="1" applyAlignment="1" applyProtection="1">
      <alignment horizontal="left" vertical="center"/>
      <protection hidden="1"/>
    </xf>
    <xf numFmtId="1" fontId="7" fillId="0" borderId="0" xfId="20" applyNumberFormat="1" applyFont="1" applyAlignment="1" applyProtection="1">
      <alignment horizontal="center" vertical="center"/>
      <protection hidden="1"/>
    </xf>
    <xf numFmtId="164" fontId="7" fillId="0" borderId="0" xfId="20" applyNumberFormat="1" applyFont="1" applyAlignment="1" applyProtection="1">
      <alignment horizontal="right" vertical="center"/>
      <protection hidden="1"/>
    </xf>
    <xf numFmtId="164" fontId="8" fillId="0" borderId="0" xfId="20" applyNumberFormat="1" applyFont="1" applyAlignment="1" applyProtection="1">
      <alignment horizontal="center" vertical="center"/>
      <protection hidden="1"/>
    </xf>
    <xf numFmtId="164" fontId="7" fillId="0" borderId="0" xfId="20" applyNumberFormat="1" applyFont="1" applyAlignment="1" applyProtection="1">
      <alignment horizontal="center" vertical="center"/>
      <protection hidden="1"/>
    </xf>
    <xf numFmtId="0" fontId="7" fillId="0" borderId="0" xfId="20" applyFont="1" applyAlignment="1">
      <alignment horizontal="center" vertical="center"/>
      <protection/>
    </xf>
    <xf numFmtId="164" fontId="9" fillId="0" borderId="0" xfId="20" applyNumberFormat="1" applyFont="1" applyAlignment="1" applyProtection="1">
      <alignment horizontal="right" vertical="center"/>
      <protection hidden="1"/>
    </xf>
    <xf numFmtId="164" fontId="7" fillId="0" borderId="0" xfId="20" applyNumberFormat="1" applyFont="1" applyAlignment="1" applyProtection="1">
      <alignment vertical="center"/>
      <protection hidden="1"/>
    </xf>
    <xf numFmtId="1" fontId="8" fillId="0" borderId="0" xfId="20" applyNumberFormat="1" applyFont="1" applyAlignment="1" applyProtection="1">
      <alignment horizontal="center" vertical="center"/>
      <protection hidden="1"/>
    </xf>
    <xf numFmtId="0" fontId="7" fillId="0" borderId="0" xfId="20" applyFont="1" applyAlignment="1" applyProtection="1">
      <alignment horizontal="center"/>
      <protection hidden="1"/>
    </xf>
    <xf numFmtId="0" fontId="7" fillId="0" borderId="0" xfId="20" applyFont="1" applyBorder="1" applyProtection="1">
      <alignment/>
      <protection hidden="1"/>
    </xf>
    <xf numFmtId="0" fontId="2" fillId="0" borderId="0" xfId="20" applyBorder="1" applyAlignment="1" applyProtection="1">
      <alignment vertical="center"/>
      <protection hidden="1"/>
    </xf>
    <xf numFmtId="0" fontId="2" fillId="0" borderId="0" xfId="20" applyBorder="1" applyAlignment="1" applyProtection="1">
      <alignment horizontal="center" vertical="center"/>
      <protection hidden="1"/>
    </xf>
    <xf numFmtId="0" fontId="7" fillId="0" borderId="0" xfId="20" applyFont="1" applyAlignment="1" applyProtection="1">
      <alignment vertical="center"/>
      <protection hidden="1"/>
    </xf>
    <xf numFmtId="164" fontId="7" fillId="0" borderId="0" xfId="20" applyNumberFormat="1" applyFont="1" applyProtection="1">
      <alignment/>
      <protection hidden="1"/>
    </xf>
    <xf numFmtId="164" fontId="7" fillId="0" borderId="0" xfId="20" applyNumberFormat="1" applyFont="1" applyBorder="1" applyProtection="1">
      <alignment/>
      <protection hidden="1"/>
    </xf>
    <xf numFmtId="0" fontId="2" fillId="0" borderId="0" xfId="20" applyBorder="1" applyProtection="1">
      <alignment/>
      <protection hidden="1"/>
    </xf>
    <xf numFmtId="0" fontId="2" fillId="0" borderId="0" xfId="20" applyBorder="1" applyAlignment="1" applyProtection="1">
      <alignment vertical="top"/>
      <protection hidden="1"/>
    </xf>
    <xf numFmtId="164" fontId="7" fillId="0" borderId="0" xfId="20" applyNumberFormat="1" applyFont="1" applyAlignment="1" applyProtection="1">
      <alignment horizontal="center"/>
      <protection hidden="1"/>
    </xf>
    <xf numFmtId="0" fontId="7" fillId="0" borderId="0" xfId="20" applyFont="1" applyBorder="1" applyAlignment="1" applyProtection="1">
      <alignment horizontal="center"/>
      <protection hidden="1"/>
    </xf>
    <xf numFmtId="0" fontId="2" fillId="0" borderId="0" xfId="20" applyBorder="1" applyAlignment="1" applyProtection="1">
      <alignment horizontal="center"/>
      <protection hidden="1"/>
    </xf>
    <xf numFmtId="164" fontId="7" fillId="0" borderId="0" xfId="20" applyNumberFormat="1" applyFont="1" applyBorder="1" applyAlignment="1" applyProtection="1">
      <alignment/>
      <protection hidden="1"/>
    </xf>
    <xf numFmtId="0" fontId="10" fillId="0" borderId="0" xfId="20" applyFont="1" applyAlignment="1" applyProtection="1">
      <alignment vertical="center"/>
      <protection hidden="1"/>
    </xf>
    <xf numFmtId="0" fontId="10" fillId="0" borderId="0" xfId="20" applyFont="1" applyAlignment="1" applyProtection="1">
      <alignment horizontal="center" vertical="center"/>
      <protection hidden="1"/>
    </xf>
    <xf numFmtId="0" fontId="11" fillId="0" borderId="0" xfId="20" applyFont="1" applyProtection="1">
      <alignment/>
      <protection hidden="1"/>
    </xf>
    <xf numFmtId="0" fontId="11" fillId="0" borderId="0" xfId="20" applyFont="1" applyBorder="1" applyProtection="1">
      <alignment/>
      <protection hidden="1"/>
    </xf>
    <xf numFmtId="164" fontId="12" fillId="0" borderId="0" xfId="20" applyNumberFormat="1" applyFont="1" applyBorder="1" applyProtection="1">
      <alignment/>
      <protection hidden="1"/>
    </xf>
    <xf numFmtId="0" fontId="13" fillId="0" borderId="0" xfId="20" applyFont="1" applyAlignment="1" applyProtection="1">
      <alignment horizontal="centerContinuous"/>
      <protection hidden="1"/>
    </xf>
    <xf numFmtId="0" fontId="14" fillId="0" borderId="0" xfId="20" applyFont="1" applyAlignment="1" applyProtection="1">
      <alignment horizontal="center"/>
      <protection hidden="1"/>
    </xf>
    <xf numFmtId="49" fontId="15" fillId="0" borderId="0" xfId="20" applyNumberFormat="1" applyFont="1" applyAlignment="1" applyProtection="1">
      <alignment horizontal="center"/>
      <protection hidden="1"/>
    </xf>
    <xf numFmtId="0" fontId="2" fillId="0" borderId="0" xfId="20" applyAlignment="1" applyProtection="1">
      <alignment/>
      <protection hidden="1"/>
    </xf>
    <xf numFmtId="0" fontId="14" fillId="0" borderId="0" xfId="20" applyFont="1" applyAlignment="1" applyProtection="1">
      <alignment/>
      <protection hidden="1"/>
    </xf>
    <xf numFmtId="164" fontId="7" fillId="0" borderId="0" xfId="20" applyNumberFormat="1" applyFont="1" applyBorder="1" applyAlignment="1" applyProtection="1">
      <alignment horizontal="center"/>
      <protection hidden="1"/>
    </xf>
    <xf numFmtId="0" fontId="14" fillId="0" borderId="0" xfId="20" applyFont="1" applyProtection="1">
      <alignment/>
      <protection hidden="1"/>
    </xf>
    <xf numFmtId="0" fontId="2" fillId="0" borderId="0" xfId="20" applyAlignment="1">
      <alignment horizontal="centerContinuous"/>
      <protection/>
    </xf>
    <xf numFmtId="49" fontId="13" fillId="0" borderId="0" xfId="20" applyNumberFormat="1" applyFont="1" applyAlignment="1" applyProtection="1">
      <alignment horizontal="centerContinuous"/>
      <protection hidden="1"/>
    </xf>
    <xf numFmtId="0" fontId="13" fillId="0" borderId="0" xfId="20" applyFont="1" applyAlignment="1" applyProtection="1">
      <alignment horizontal="center"/>
      <protection hidden="1"/>
    </xf>
    <xf numFmtId="0" fontId="14" fillId="0" borderId="0" xfId="20" applyFont="1" applyAlignment="1" applyProtection="1">
      <alignment horizontal="right"/>
      <protection hidden="1"/>
    </xf>
    <xf numFmtId="0" fontId="11" fillId="0" borderId="0" xfId="20" applyFont="1" applyAlignment="1" applyProtection="1">
      <alignment horizontal="center"/>
      <protection hidden="1"/>
    </xf>
    <xf numFmtId="0" fontId="12" fillId="0" borderId="0" xfId="20" applyFont="1" applyBorder="1" applyAlignment="1" applyProtection="1">
      <alignment horizontal="center"/>
      <protection hidden="1"/>
    </xf>
    <xf numFmtId="0" fontId="12" fillId="0" borderId="0" xfId="20" applyFont="1" applyBorder="1" applyAlignment="1" applyProtection="1">
      <alignment horizontal="left"/>
      <protection hidden="1"/>
    </xf>
    <xf numFmtId="49" fontId="13" fillId="0" borderId="0" xfId="20" applyNumberFormat="1" applyFont="1" applyAlignment="1" applyProtection="1">
      <alignment horizontal="center"/>
      <protection hidden="1"/>
    </xf>
    <xf numFmtId="0" fontId="7" fillId="0" borderId="0" xfId="20" applyFont="1" applyProtection="1">
      <alignment/>
      <protection hidden="1"/>
    </xf>
    <xf numFmtId="0" fontId="7" fillId="0" borderId="0" xfId="20" applyFont="1" applyAlignment="1" applyProtection="1">
      <alignment horizontal="center"/>
      <protection hidden="1"/>
    </xf>
    <xf numFmtId="0" fontId="2" fillId="0" borderId="7" xfId="20" applyFont="1" applyBorder="1" applyAlignment="1" applyProtection="1">
      <alignment horizontal="center" vertical="center"/>
      <protection hidden="1"/>
    </xf>
    <xf numFmtId="0" fontId="2" fillId="0" borderId="5" xfId="20" applyFont="1" applyBorder="1" applyAlignment="1" applyProtection="1">
      <alignment horizontal="center" vertical="center"/>
      <protection hidden="1"/>
    </xf>
    <xf numFmtId="0" fontId="2" fillId="0" borderId="7" xfId="20" applyBorder="1" applyAlignment="1" applyProtection="1">
      <alignment horizontal="center"/>
      <protection hidden="1"/>
    </xf>
    <xf numFmtId="0" fontId="2" fillId="0" borderId="5" xfId="20" applyBorder="1" applyAlignment="1" applyProtection="1">
      <alignment horizontal="center"/>
      <protection hidden="1"/>
    </xf>
    <xf numFmtId="0" fontId="2" fillId="0" borderId="10" xfId="20" applyBorder="1" applyAlignment="1" applyProtection="1">
      <alignment horizontal="center" vertical="center" textRotation="90" wrapText="1"/>
      <protection hidden="1"/>
    </xf>
    <xf numFmtId="0" fontId="2" fillId="0" borderId="9" xfId="20" applyBorder="1" applyAlignment="1" applyProtection="1">
      <alignment horizontal="center" vertical="center" textRotation="90" wrapText="1"/>
      <protection hidden="1"/>
    </xf>
    <xf numFmtId="0" fontId="2" fillId="0" borderId="13" xfId="20" applyBorder="1" applyAlignment="1" applyProtection="1">
      <alignment horizontal="center" vertical="center" textRotation="90" wrapText="1"/>
      <protection hidden="1"/>
    </xf>
    <xf numFmtId="0" fontId="2" fillId="0" borderId="14" xfId="20" applyBorder="1" applyAlignment="1" applyProtection="1">
      <alignment horizontal="center" vertical="center" textRotation="90" wrapText="1"/>
      <protection hidden="1"/>
    </xf>
    <xf numFmtId="0" fontId="2" fillId="0" borderId="4" xfId="20" applyBorder="1" applyAlignment="1" applyProtection="1">
      <alignment horizontal="center" vertical="center" textRotation="90" wrapText="1"/>
      <protection hidden="1"/>
    </xf>
    <xf numFmtId="0" fontId="2" fillId="0" borderId="3" xfId="20" applyBorder="1" applyAlignment="1" applyProtection="1">
      <alignment horizontal="center" vertical="center" textRotation="90" wrapText="1"/>
      <protection hidden="1"/>
    </xf>
    <xf numFmtId="0" fontId="5" fillId="0" borderId="12" xfId="20" applyFont="1" applyBorder="1" applyAlignment="1" applyProtection="1">
      <alignment horizontal="center" vertical="center" textRotation="90" wrapText="1"/>
      <protection hidden="1"/>
    </xf>
    <xf numFmtId="0" fontId="5" fillId="0" borderId="2" xfId="20" applyFont="1" applyBorder="1" applyAlignment="1" applyProtection="1">
      <alignment horizontal="center" vertical="center" textRotation="90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dxfs count="21"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Зб 1 (2)"/>
      <sheetName val="МЗб 1"/>
      <sheetName val="МЗб 2"/>
      <sheetName val="МЗб 3"/>
      <sheetName val="1"/>
      <sheetName val="2"/>
      <sheetName val="3"/>
      <sheetName val="МЗ 4"/>
      <sheetName val="МЗ 5"/>
      <sheetName val="МЗ 6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>
        <row r="1">
          <cell r="I1">
            <v>2014</v>
          </cell>
          <cell r="Q1" t="str">
            <v>160901_З</v>
          </cell>
        </row>
        <row r="2">
          <cell r="E2" t="str">
            <v>2014/15</v>
          </cell>
          <cell r="P2" t="str">
            <v>ЗФ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P9" sqref="P9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7" customFormat="1" ht="15.75">
      <c r="A1" s="91"/>
      <c r="C1" s="90" t="s">
        <v>51</v>
      </c>
      <c r="D1" s="89">
        <v>1</v>
      </c>
      <c r="E1" s="86" t="s">
        <v>50</v>
      </c>
      <c r="I1" s="80">
        <v>2015</v>
      </c>
      <c r="J1" s="87"/>
      <c r="K1" s="84" t="str">
        <f>IF(MID(Специальность,4,2)="05","г.)  специальности","г.)  направления")</f>
        <v>г.)  направления</v>
      </c>
      <c r="M1" s="84"/>
      <c r="N1" s="83"/>
      <c r="O1" s="1"/>
      <c r="Q1" s="94" t="s">
        <v>49</v>
      </c>
      <c r="T1" s="93" t="s">
        <v>48</v>
      </c>
      <c r="V1" s="92"/>
      <c r="W1" s="92"/>
      <c r="X1" s="92"/>
      <c r="Y1" s="78"/>
    </row>
    <row r="2" spans="1:25" s="77" customFormat="1" ht="15.75">
      <c r="A2" s="91"/>
      <c r="B2" s="90"/>
      <c r="C2" s="89"/>
      <c r="D2" s="81" t="s">
        <v>47</v>
      </c>
      <c r="E2" s="88" t="s">
        <v>46</v>
      </c>
      <c r="F2" s="87"/>
      <c r="G2" s="86" t="s">
        <v>45</v>
      </c>
      <c r="H2" s="85"/>
      <c r="I2" s="85"/>
      <c r="L2" s="77" t="s">
        <v>44</v>
      </c>
      <c r="M2" s="84"/>
      <c r="N2" s="83"/>
      <c r="O2" s="1"/>
      <c r="P2" s="82" t="s">
        <v>43</v>
      </c>
      <c r="R2" s="81"/>
      <c r="S2" s="80"/>
      <c r="T2" s="79" t="s">
        <v>42</v>
      </c>
      <c r="V2" s="68"/>
      <c r="W2" s="68"/>
      <c r="X2" s="68"/>
      <c r="Y2" s="78"/>
    </row>
    <row r="3" spans="1:25" s="3" customFormat="1" ht="16.5" customHeight="1">
      <c r="A3" s="5"/>
      <c r="B3" s="52"/>
      <c r="C3" s="76" t="s">
        <v>41</v>
      </c>
      <c r="D3" s="52"/>
      <c r="E3" s="52"/>
      <c r="F3" s="52"/>
      <c r="G3" s="52"/>
      <c r="H3" s="52"/>
      <c r="I3" s="52"/>
      <c r="J3" s="52"/>
      <c r="K3" s="52"/>
      <c r="L3" s="75" t="s">
        <v>40</v>
      </c>
      <c r="M3" s="52"/>
      <c r="N3" s="52"/>
      <c r="O3" s="52"/>
      <c r="P3" s="52"/>
      <c r="Q3" s="52"/>
      <c r="R3" s="52"/>
      <c r="S3" s="52"/>
      <c r="U3" s="74"/>
      <c r="V3" s="73"/>
      <c r="W3" s="73"/>
      <c r="X3" s="72"/>
      <c r="Y3" s="69"/>
    </row>
    <row r="4" spans="1:25" s="67" customFormat="1" ht="18" customHeight="1">
      <c r="A4" s="71"/>
      <c r="B4" s="55" t="s">
        <v>39</v>
      </c>
      <c r="C4" s="61">
        <f>(H4-F4)/7</f>
        <v>0</v>
      </c>
      <c r="D4" s="60" t="s">
        <v>37</v>
      </c>
      <c r="E4" s="60"/>
      <c r="F4" s="56"/>
      <c r="G4" s="57" t="s">
        <v>32</v>
      </c>
      <c r="H4" s="56"/>
      <c r="I4" s="52"/>
      <c r="J4" s="60"/>
      <c r="K4" s="52"/>
      <c r="L4" s="52"/>
      <c r="M4" s="55" t="s">
        <v>39</v>
      </c>
      <c r="N4" s="54" t="s">
        <v>33</v>
      </c>
      <c r="O4" s="56">
        <v>42126</v>
      </c>
      <c r="P4" s="57" t="s">
        <v>32</v>
      </c>
      <c r="Q4" s="56">
        <v>41776</v>
      </c>
      <c r="R4" s="54"/>
      <c r="S4" s="60"/>
      <c r="U4" s="70" t="s">
        <v>38</v>
      </c>
      <c r="V4" s="69"/>
      <c r="W4" s="69"/>
      <c r="X4" s="63"/>
      <c r="Y4" s="68"/>
    </row>
    <row r="5" spans="1:25" s="51" customFormat="1" ht="18" customHeight="1">
      <c r="A5" s="62"/>
      <c r="B5" s="55" t="s">
        <v>36</v>
      </c>
      <c r="C5" s="61">
        <f>(H5-F5)/7</f>
        <v>0</v>
      </c>
      <c r="D5" s="60" t="s">
        <v>37</v>
      </c>
      <c r="E5" s="60"/>
      <c r="F5" s="56"/>
      <c r="G5" s="57" t="s">
        <v>32</v>
      </c>
      <c r="H5" s="56"/>
      <c r="I5" s="66"/>
      <c r="J5" s="66"/>
      <c r="K5" s="52"/>
      <c r="L5" s="52"/>
      <c r="M5" s="55" t="s">
        <v>36</v>
      </c>
      <c r="N5" s="54" t="s">
        <v>33</v>
      </c>
      <c r="O5" s="56"/>
      <c r="P5" s="57" t="s">
        <v>32</v>
      </c>
      <c r="Q5" s="56"/>
      <c r="R5" s="54"/>
      <c r="S5" s="53"/>
      <c r="U5" s="64" t="s">
        <v>35</v>
      </c>
      <c r="V5" s="65"/>
      <c r="W5" s="65"/>
      <c r="X5" s="64"/>
      <c r="Y5" s="63"/>
    </row>
    <row r="6" spans="1:20" s="51" customFormat="1" ht="17.25" customHeight="1">
      <c r="A6" s="62"/>
      <c r="B6" s="55"/>
      <c r="C6" s="61"/>
      <c r="D6" s="60"/>
      <c r="E6" s="60"/>
      <c r="F6" s="53"/>
      <c r="G6" s="59" t="s">
        <v>34</v>
      </c>
      <c r="H6" s="58" t="s">
        <v>33</v>
      </c>
      <c r="I6" s="56"/>
      <c r="J6" s="57" t="s">
        <v>32</v>
      </c>
      <c r="K6" s="56"/>
      <c r="L6" s="52"/>
      <c r="M6" s="55"/>
      <c r="N6" s="54"/>
      <c r="O6" s="53"/>
      <c r="P6" s="52"/>
      <c r="Q6" s="52"/>
      <c r="R6" s="52"/>
      <c r="S6" s="52"/>
      <c r="T6" s="52"/>
    </row>
    <row r="7" spans="1:25" s="3" customFormat="1" ht="12.75" customHeight="1">
      <c r="A7" s="50"/>
      <c r="B7" s="49"/>
      <c r="C7" s="48"/>
      <c r="D7" s="47"/>
      <c r="E7" s="46"/>
      <c r="F7" s="42" t="s">
        <v>31</v>
      </c>
      <c r="G7" s="42"/>
      <c r="H7" s="42"/>
      <c r="I7" s="43"/>
      <c r="J7" s="42"/>
      <c r="K7" s="42"/>
      <c r="L7" s="42"/>
      <c r="M7" s="45" t="s">
        <v>30</v>
      </c>
      <c r="N7" s="44"/>
      <c r="O7" s="42" t="s">
        <v>31</v>
      </c>
      <c r="P7" s="42"/>
      <c r="Q7" s="42"/>
      <c r="R7" s="43"/>
      <c r="S7" s="42"/>
      <c r="T7" s="42"/>
      <c r="U7" s="42"/>
      <c r="V7" s="41" t="s">
        <v>30</v>
      </c>
      <c r="W7" s="40"/>
      <c r="X7" s="101" t="s">
        <v>29</v>
      </c>
      <c r="Y7" s="102"/>
    </row>
    <row r="8" spans="1:25" s="3" customFormat="1" ht="13.5" customHeight="1">
      <c r="A8" s="39"/>
      <c r="B8" s="38"/>
      <c r="C8" s="107" t="s">
        <v>28</v>
      </c>
      <c r="D8" s="107" t="s">
        <v>27</v>
      </c>
      <c r="E8" s="107" t="s">
        <v>26</v>
      </c>
      <c r="F8" s="37" t="s">
        <v>25</v>
      </c>
      <c r="G8" s="35"/>
      <c r="H8" s="36" t="s">
        <v>23</v>
      </c>
      <c r="I8" s="36"/>
      <c r="J8" s="36"/>
      <c r="K8" s="36"/>
      <c r="L8" s="35"/>
      <c r="M8" s="34" t="s">
        <v>22</v>
      </c>
      <c r="N8" s="33"/>
      <c r="O8" s="32" t="s">
        <v>24</v>
      </c>
      <c r="P8" s="30"/>
      <c r="Q8" s="31" t="s">
        <v>23</v>
      </c>
      <c r="R8" s="31"/>
      <c r="S8" s="31"/>
      <c r="T8" s="31"/>
      <c r="U8" s="30"/>
      <c r="V8" s="29" t="s">
        <v>22</v>
      </c>
      <c r="W8" s="28"/>
      <c r="X8" s="103"/>
      <c r="Y8" s="104"/>
    </row>
    <row r="9" spans="1:25" s="3" customFormat="1" ht="45" customHeight="1">
      <c r="A9" s="27" t="s">
        <v>21</v>
      </c>
      <c r="B9" s="26" t="s">
        <v>20</v>
      </c>
      <c r="C9" s="108"/>
      <c r="D9" s="108"/>
      <c r="E9" s="108"/>
      <c r="F9" s="25" t="s">
        <v>19</v>
      </c>
      <c r="G9" s="25" t="s">
        <v>18</v>
      </c>
      <c r="H9" s="23" t="s">
        <v>17</v>
      </c>
      <c r="I9" s="23" t="s">
        <v>16</v>
      </c>
      <c r="J9" s="23" t="s">
        <v>15</v>
      </c>
      <c r="K9" s="24" t="s">
        <v>14</v>
      </c>
      <c r="L9" s="23" t="s">
        <v>13</v>
      </c>
      <c r="M9" s="9" t="s">
        <v>12</v>
      </c>
      <c r="N9" s="9" t="s">
        <v>11</v>
      </c>
      <c r="O9" s="22" t="s">
        <v>19</v>
      </c>
      <c r="P9" s="22" t="s">
        <v>18</v>
      </c>
      <c r="Q9" s="20" t="s">
        <v>17</v>
      </c>
      <c r="R9" s="20" t="s">
        <v>16</v>
      </c>
      <c r="S9" s="20" t="s">
        <v>15</v>
      </c>
      <c r="T9" s="21" t="s">
        <v>14</v>
      </c>
      <c r="U9" s="20" t="s">
        <v>13</v>
      </c>
      <c r="V9" s="7" t="s">
        <v>12</v>
      </c>
      <c r="W9" s="7" t="s">
        <v>11</v>
      </c>
      <c r="X9" s="105"/>
      <c r="Y9" s="106"/>
    </row>
    <row r="10" spans="1:31" s="3" customFormat="1" ht="15">
      <c r="A10" s="19">
        <f>IF(ROW()=10,1,COUNTIF(A$9:A9,"&gt;0")+1)</f>
        <v>1</v>
      </c>
      <c r="B10" s="18" t="s">
        <v>10</v>
      </c>
      <c r="C10" s="17" t="s">
        <v>7</v>
      </c>
      <c r="D10" s="17"/>
      <c r="E10" s="17"/>
      <c r="F10" s="16">
        <v>468</v>
      </c>
      <c r="G10" s="16">
        <v>56</v>
      </c>
      <c r="H10" s="16"/>
      <c r="I10" s="16"/>
      <c r="J10" s="16">
        <v>56</v>
      </c>
      <c r="K10" s="16">
        <v>1</v>
      </c>
      <c r="L10" s="15"/>
      <c r="M10" s="15">
        <v>1</v>
      </c>
      <c r="N10" s="15"/>
      <c r="O10" s="14"/>
      <c r="P10" s="14"/>
      <c r="Q10" s="14"/>
      <c r="R10" s="14"/>
      <c r="S10" s="14"/>
      <c r="T10" s="14"/>
      <c r="U10" s="13"/>
      <c r="V10" s="13"/>
      <c r="W10" s="13"/>
      <c r="X10" s="97">
        <v>13</v>
      </c>
      <c r="Y10" s="98"/>
      <c r="Z10" s="5">
        <f aca="true" t="shared" si="0" ref="Z10:AB14">IF(L10&lt;&gt;"",1,0)</f>
        <v>0</v>
      </c>
      <c r="AA10" s="5">
        <f t="shared" si="0"/>
        <v>1</v>
      </c>
      <c r="AB10" s="5">
        <f t="shared" si="0"/>
        <v>0</v>
      </c>
      <c r="AC10" s="5">
        <f aca="true" t="shared" si="1" ref="AC10:AE14">IF(U10&lt;&gt;"",1,0)</f>
        <v>0</v>
      </c>
      <c r="AD10" s="5">
        <f t="shared" si="1"/>
        <v>0</v>
      </c>
      <c r="AE10" s="5">
        <f t="shared" si="1"/>
        <v>0</v>
      </c>
    </row>
    <row r="11" spans="1:31" s="3" customFormat="1" ht="15">
      <c r="A11" s="19">
        <f>IF(ROW()=10,1,COUNTIF(A$9:A10,"&gt;0")+1)</f>
        <v>2</v>
      </c>
      <c r="B11" s="18" t="s">
        <v>9</v>
      </c>
      <c r="C11" s="17" t="s">
        <v>7</v>
      </c>
      <c r="D11" s="17"/>
      <c r="E11" s="17"/>
      <c r="F11" s="16">
        <v>144</v>
      </c>
      <c r="G11" s="16">
        <v>16</v>
      </c>
      <c r="H11" s="16">
        <v>8</v>
      </c>
      <c r="I11" s="16"/>
      <c r="J11" s="16">
        <v>8</v>
      </c>
      <c r="K11" s="16">
        <v>1</v>
      </c>
      <c r="L11" s="15"/>
      <c r="M11" s="15"/>
      <c r="N11" s="15">
        <v>1</v>
      </c>
      <c r="O11" s="14"/>
      <c r="P11" s="14"/>
      <c r="Q11" s="14"/>
      <c r="R11" s="14"/>
      <c r="S11" s="14"/>
      <c r="T11" s="14"/>
      <c r="U11" s="13"/>
      <c r="V11" s="13"/>
      <c r="W11" s="13"/>
      <c r="X11" s="97">
        <v>4</v>
      </c>
      <c r="Y11" s="98"/>
      <c r="Z11" s="5">
        <f t="shared" si="0"/>
        <v>0</v>
      </c>
      <c r="AA11" s="5">
        <f t="shared" si="0"/>
        <v>0</v>
      </c>
      <c r="AB11" s="5">
        <f t="shared" si="0"/>
        <v>1</v>
      </c>
      <c r="AC11" s="5">
        <f t="shared" si="1"/>
        <v>0</v>
      </c>
      <c r="AD11" s="5">
        <f t="shared" si="1"/>
        <v>0</v>
      </c>
      <c r="AE11" s="5">
        <f t="shared" si="1"/>
        <v>0</v>
      </c>
    </row>
    <row r="12" spans="1:31" s="3" customFormat="1" ht="15">
      <c r="A12" s="19">
        <f>IF(ROW()=10,1,COUNTIF(A$9:A11,"&gt;0")+1)</f>
        <v>3</v>
      </c>
      <c r="B12" s="18" t="s">
        <v>8</v>
      </c>
      <c r="C12" s="17" t="s">
        <v>7</v>
      </c>
      <c r="D12" s="17"/>
      <c r="E12" s="17"/>
      <c r="F12" s="16">
        <v>144</v>
      </c>
      <c r="G12" s="16">
        <v>12</v>
      </c>
      <c r="H12" s="16">
        <v>10</v>
      </c>
      <c r="I12" s="16"/>
      <c r="J12" s="16">
        <v>2</v>
      </c>
      <c r="K12" s="16">
        <v>1</v>
      </c>
      <c r="L12" s="15"/>
      <c r="M12" s="15"/>
      <c r="N12" s="15">
        <v>1</v>
      </c>
      <c r="O12" s="14"/>
      <c r="P12" s="14"/>
      <c r="Q12" s="14"/>
      <c r="R12" s="14"/>
      <c r="S12" s="14"/>
      <c r="T12" s="14"/>
      <c r="U12" s="13"/>
      <c r="V12" s="13"/>
      <c r="W12" s="13"/>
      <c r="X12" s="97">
        <v>4</v>
      </c>
      <c r="Y12" s="98"/>
      <c r="Z12" s="5">
        <f t="shared" si="0"/>
        <v>0</v>
      </c>
      <c r="AA12" s="5">
        <f t="shared" si="0"/>
        <v>0</v>
      </c>
      <c r="AB12" s="5">
        <f t="shared" si="0"/>
        <v>1</v>
      </c>
      <c r="AC12" s="5">
        <f t="shared" si="1"/>
        <v>0</v>
      </c>
      <c r="AD12" s="5">
        <f t="shared" si="1"/>
        <v>0</v>
      </c>
      <c r="AE12" s="5">
        <f t="shared" si="1"/>
        <v>0</v>
      </c>
    </row>
    <row r="13" spans="1:31" s="3" customFormat="1" ht="25.5">
      <c r="A13" s="19">
        <f>IF(ROW()=10,1,COUNTIF(A$9:A12,"&gt;0")+1)</f>
        <v>4</v>
      </c>
      <c r="B13" s="18" t="s">
        <v>6</v>
      </c>
      <c r="C13" s="17" t="s">
        <v>5</v>
      </c>
      <c r="D13" s="17"/>
      <c r="E13" s="17"/>
      <c r="F13" s="16">
        <v>72</v>
      </c>
      <c r="G13" s="16">
        <v>8</v>
      </c>
      <c r="H13" s="16">
        <v>4</v>
      </c>
      <c r="I13" s="16"/>
      <c r="J13" s="16">
        <v>4</v>
      </c>
      <c r="K13" s="16">
        <v>1</v>
      </c>
      <c r="L13" s="15"/>
      <c r="M13" s="15">
        <v>1</v>
      </c>
      <c r="N13" s="15"/>
      <c r="O13" s="14"/>
      <c r="P13" s="14"/>
      <c r="Q13" s="14"/>
      <c r="R13" s="14"/>
      <c r="S13" s="14"/>
      <c r="T13" s="14"/>
      <c r="U13" s="13"/>
      <c r="V13" s="13"/>
      <c r="W13" s="13"/>
      <c r="X13" s="97">
        <v>2</v>
      </c>
      <c r="Y13" s="98"/>
      <c r="Z13" s="5">
        <f t="shared" si="0"/>
        <v>0</v>
      </c>
      <c r="AA13" s="5">
        <f t="shared" si="0"/>
        <v>1</v>
      </c>
      <c r="AB13" s="5">
        <f t="shared" si="0"/>
        <v>0</v>
      </c>
      <c r="AC13" s="5">
        <f t="shared" si="1"/>
        <v>0</v>
      </c>
      <c r="AD13" s="5">
        <f t="shared" si="1"/>
        <v>0</v>
      </c>
      <c r="AE13" s="5">
        <f t="shared" si="1"/>
        <v>0</v>
      </c>
    </row>
    <row r="14" spans="1:31" s="3" customFormat="1" ht="15">
      <c r="A14" s="19">
        <f>IF(ROW()=10,1,COUNTIF(A$9:A13,"&gt;0")+1)</f>
        <v>5</v>
      </c>
      <c r="B14" s="18" t="s">
        <v>4</v>
      </c>
      <c r="C14" s="17" t="s">
        <v>3</v>
      </c>
      <c r="D14" s="17"/>
      <c r="E14" s="17"/>
      <c r="F14" s="16">
        <v>102</v>
      </c>
      <c r="G14" s="16">
        <v>10</v>
      </c>
      <c r="H14" s="16">
        <v>10</v>
      </c>
      <c r="I14" s="16"/>
      <c r="J14" s="16"/>
      <c r="K14" s="16"/>
      <c r="L14" s="15"/>
      <c r="M14" s="15">
        <v>1</v>
      </c>
      <c r="N14" s="15"/>
      <c r="O14" s="14"/>
      <c r="P14" s="14"/>
      <c r="Q14" s="14"/>
      <c r="R14" s="14"/>
      <c r="S14" s="14"/>
      <c r="T14" s="14"/>
      <c r="U14" s="13"/>
      <c r="V14" s="13"/>
      <c r="W14" s="13"/>
      <c r="X14" s="97">
        <v>2</v>
      </c>
      <c r="Y14" s="98"/>
      <c r="Z14" s="5">
        <f t="shared" si="0"/>
        <v>0</v>
      </c>
      <c r="AA14" s="5">
        <f t="shared" si="0"/>
        <v>1</v>
      </c>
      <c r="AB14" s="5">
        <f t="shared" si="0"/>
        <v>0</v>
      </c>
      <c r="AC14" s="5">
        <f t="shared" si="1"/>
        <v>0</v>
      </c>
      <c r="AD14" s="5">
        <f t="shared" si="1"/>
        <v>0</v>
      </c>
      <c r="AE14" s="5">
        <f t="shared" si="1"/>
        <v>0</v>
      </c>
    </row>
    <row r="15" spans="1:25" s="3" customFormat="1" ht="15">
      <c r="A15" s="12"/>
      <c r="B15" s="11"/>
      <c r="C15" s="10"/>
      <c r="D15" s="10"/>
      <c r="E15" s="10"/>
      <c r="F15" s="9"/>
      <c r="G15" s="9"/>
      <c r="H15" s="9"/>
      <c r="I15" s="9"/>
      <c r="J15" s="9"/>
      <c r="K15" s="9"/>
      <c r="L15" s="8">
        <f>SUM(Z10:Z14)</f>
        <v>0</v>
      </c>
      <c r="M15" s="8">
        <f>SUM(AA10:AA14)</f>
        <v>3</v>
      </c>
      <c r="N15" s="8">
        <f>SUM(AB10:AB14)</f>
        <v>2</v>
      </c>
      <c r="O15" s="7"/>
      <c r="P15" s="7"/>
      <c r="Q15" s="7"/>
      <c r="R15" s="7"/>
      <c r="S15" s="7"/>
      <c r="T15" s="7"/>
      <c r="U15" s="6">
        <f>SUM(AC10:AC14)</f>
        <v>0</v>
      </c>
      <c r="V15" s="6">
        <f>SUM(AD10:AD14)</f>
        <v>0</v>
      </c>
      <c r="W15" s="6">
        <f>SUM(AE10:AE14)</f>
        <v>0</v>
      </c>
      <c r="X15" s="99"/>
      <c r="Y15" s="100"/>
    </row>
    <row r="16" s="3" customFormat="1" ht="15"/>
    <row r="17" spans="1:15" s="3" customFormat="1" ht="15">
      <c r="A17" s="5"/>
      <c r="B17" s="4" t="s">
        <v>2</v>
      </c>
      <c r="C17" s="4" t="s">
        <v>1</v>
      </c>
      <c r="O17" s="4" t="s">
        <v>0</v>
      </c>
    </row>
  </sheetData>
  <mergeCells count="10">
    <mergeCell ref="C8:C9"/>
    <mergeCell ref="D8:D9"/>
    <mergeCell ref="E8:E9"/>
    <mergeCell ref="X10:Y10"/>
    <mergeCell ref="X11:Y11"/>
    <mergeCell ref="X12:Y12"/>
    <mergeCell ref="X13:Y13"/>
    <mergeCell ref="X14:Y14"/>
    <mergeCell ref="X15:Y15"/>
    <mergeCell ref="X7:Y9"/>
  </mergeCells>
  <conditionalFormatting sqref="D10:D14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M11" sqref="M11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7" customFormat="1" ht="15.75">
      <c r="A1" s="91"/>
      <c r="C1" s="90" t="s">
        <v>51</v>
      </c>
      <c r="D1" s="89">
        <v>1</v>
      </c>
      <c r="E1" s="86" t="s">
        <v>50</v>
      </c>
      <c r="I1" s="80">
        <v>2014</v>
      </c>
      <c r="J1" s="87"/>
      <c r="K1" s="84" t="str">
        <f>IF(MID(Специальность,4,2)="05","г.)  специальности","г.)  направления")</f>
        <v>г.)  направления</v>
      </c>
      <c r="M1" s="84"/>
      <c r="N1" s="83"/>
      <c r="O1" s="1"/>
      <c r="Q1" s="94" t="s">
        <v>60</v>
      </c>
      <c r="T1" s="93" t="s">
        <v>48</v>
      </c>
      <c r="V1" s="92"/>
      <c r="W1" s="92"/>
      <c r="X1" s="92"/>
      <c r="Y1" s="78"/>
    </row>
    <row r="2" spans="1:25" s="77" customFormat="1" ht="15.75">
      <c r="A2" s="91"/>
      <c r="B2" s="90"/>
      <c r="C2" s="89"/>
      <c r="D2" s="81" t="s">
        <v>47</v>
      </c>
      <c r="E2" s="88" t="s">
        <v>46</v>
      </c>
      <c r="F2" s="87"/>
      <c r="G2" s="86" t="s">
        <v>45</v>
      </c>
      <c r="H2" s="85"/>
      <c r="I2" s="85"/>
      <c r="L2" s="77" t="s">
        <v>44</v>
      </c>
      <c r="M2" s="84"/>
      <c r="N2" s="83"/>
      <c r="O2" s="1"/>
      <c r="P2" s="82" t="s">
        <v>43</v>
      </c>
      <c r="R2" s="81"/>
      <c r="S2" s="80"/>
      <c r="T2" s="79" t="s">
        <v>42</v>
      </c>
      <c r="V2" s="68"/>
      <c r="W2" s="68"/>
      <c r="X2" s="68"/>
      <c r="Y2" s="78"/>
    </row>
    <row r="3" spans="1:25" s="3" customFormat="1" ht="16.5" customHeight="1">
      <c r="A3" s="5"/>
      <c r="B3" s="52"/>
      <c r="C3" s="76" t="s">
        <v>41</v>
      </c>
      <c r="D3" s="52"/>
      <c r="E3" s="52"/>
      <c r="F3" s="52"/>
      <c r="G3" s="52"/>
      <c r="H3" s="52"/>
      <c r="I3" s="52"/>
      <c r="J3" s="52"/>
      <c r="K3" s="52"/>
      <c r="L3" s="75" t="s">
        <v>40</v>
      </c>
      <c r="M3" s="52"/>
      <c r="N3" s="52"/>
      <c r="O3" s="52"/>
      <c r="P3" s="52"/>
      <c r="Q3" s="52"/>
      <c r="R3" s="52"/>
      <c r="S3" s="52"/>
      <c r="U3" s="74"/>
      <c r="V3" s="73"/>
      <c r="W3" s="73"/>
      <c r="X3" s="72"/>
      <c r="Y3" s="69"/>
    </row>
    <row r="4" spans="1:25" s="67" customFormat="1" ht="18" customHeight="1">
      <c r="A4" s="71"/>
      <c r="B4" s="55" t="s">
        <v>39</v>
      </c>
      <c r="C4" s="61">
        <f>(H4-F4)/7</f>
        <v>0</v>
      </c>
      <c r="D4" s="60" t="s">
        <v>37</v>
      </c>
      <c r="E4" s="60"/>
      <c r="F4" s="56"/>
      <c r="G4" s="57" t="s">
        <v>32</v>
      </c>
      <c r="H4" s="56"/>
      <c r="I4" s="52"/>
      <c r="J4" s="60"/>
      <c r="K4" s="52"/>
      <c r="L4" s="52"/>
      <c r="M4" s="55" t="s">
        <v>39</v>
      </c>
      <c r="N4" s="54" t="s">
        <v>33</v>
      </c>
      <c r="O4" s="56"/>
      <c r="P4" s="57" t="s">
        <v>32</v>
      </c>
      <c r="Q4" s="56"/>
      <c r="R4" s="54"/>
      <c r="S4" s="60"/>
      <c r="U4" s="70" t="s">
        <v>38</v>
      </c>
      <c r="V4" s="69"/>
      <c r="W4" s="69"/>
      <c r="X4" s="63"/>
      <c r="Y4" s="68"/>
    </row>
    <row r="5" spans="1:25" s="51" customFormat="1" ht="18" customHeight="1">
      <c r="A5" s="62"/>
      <c r="B5" s="55" t="s">
        <v>36</v>
      </c>
      <c r="C5" s="61">
        <f>(H5-F5)/7</f>
        <v>0</v>
      </c>
      <c r="D5" s="60" t="s">
        <v>37</v>
      </c>
      <c r="E5" s="60"/>
      <c r="F5" s="56"/>
      <c r="G5" s="57" t="s">
        <v>32</v>
      </c>
      <c r="H5" s="56"/>
      <c r="I5" s="66"/>
      <c r="J5" s="66"/>
      <c r="K5" s="52"/>
      <c r="L5" s="52"/>
      <c r="M5" s="55" t="s">
        <v>36</v>
      </c>
      <c r="N5" s="54" t="s">
        <v>33</v>
      </c>
      <c r="O5" s="56">
        <v>42101</v>
      </c>
      <c r="P5" s="57" t="s">
        <v>32</v>
      </c>
      <c r="Q5" s="56">
        <v>42124</v>
      </c>
      <c r="R5" s="54"/>
      <c r="S5" s="53"/>
      <c r="U5" s="64" t="s">
        <v>35</v>
      </c>
      <c r="V5" s="65"/>
      <c r="W5" s="65"/>
      <c r="X5" s="64"/>
      <c r="Y5" s="63"/>
    </row>
    <row r="6" spans="1:20" s="51" customFormat="1" ht="17.25" customHeight="1">
      <c r="A6" s="62"/>
      <c r="B6" s="55"/>
      <c r="C6" s="61"/>
      <c r="D6" s="60"/>
      <c r="E6" s="60"/>
      <c r="F6" s="53"/>
      <c r="G6" s="59" t="s">
        <v>34</v>
      </c>
      <c r="H6" s="58" t="s">
        <v>33</v>
      </c>
      <c r="I6" s="56"/>
      <c r="J6" s="57" t="s">
        <v>32</v>
      </c>
      <c r="K6" s="56"/>
      <c r="L6" s="52"/>
      <c r="M6" s="55"/>
      <c r="N6" s="54"/>
      <c r="O6" s="53"/>
      <c r="P6" s="52"/>
      <c r="Q6" s="52"/>
      <c r="R6" s="52"/>
      <c r="S6" s="52"/>
      <c r="T6" s="52"/>
    </row>
    <row r="7" spans="1:25" s="3" customFormat="1" ht="12.75" customHeight="1">
      <c r="A7" s="50"/>
      <c r="B7" s="49"/>
      <c r="C7" s="48"/>
      <c r="D7" s="47"/>
      <c r="E7" s="46"/>
      <c r="F7" s="42" t="s">
        <v>31</v>
      </c>
      <c r="G7" s="42"/>
      <c r="H7" s="42"/>
      <c r="I7" s="43"/>
      <c r="J7" s="42"/>
      <c r="K7" s="42"/>
      <c r="L7" s="42"/>
      <c r="M7" s="45" t="s">
        <v>30</v>
      </c>
      <c r="N7" s="44"/>
      <c r="O7" s="42" t="s">
        <v>31</v>
      </c>
      <c r="P7" s="42"/>
      <c r="Q7" s="42"/>
      <c r="R7" s="43"/>
      <c r="S7" s="42"/>
      <c r="T7" s="42"/>
      <c r="U7" s="42"/>
      <c r="V7" s="41" t="s">
        <v>30</v>
      </c>
      <c r="W7" s="40"/>
      <c r="X7" s="101" t="s">
        <v>29</v>
      </c>
      <c r="Y7" s="102"/>
    </row>
    <row r="8" spans="1:25" s="3" customFormat="1" ht="13.5" customHeight="1">
      <c r="A8" s="39"/>
      <c r="B8" s="38"/>
      <c r="C8" s="107" t="s">
        <v>28</v>
      </c>
      <c r="D8" s="107" t="s">
        <v>27</v>
      </c>
      <c r="E8" s="107" t="s">
        <v>26</v>
      </c>
      <c r="F8" s="37" t="s">
        <v>25</v>
      </c>
      <c r="G8" s="35"/>
      <c r="H8" s="36" t="s">
        <v>23</v>
      </c>
      <c r="I8" s="36"/>
      <c r="J8" s="36"/>
      <c r="K8" s="36"/>
      <c r="L8" s="35"/>
      <c r="M8" s="34" t="s">
        <v>22</v>
      </c>
      <c r="N8" s="33"/>
      <c r="O8" s="32" t="s">
        <v>24</v>
      </c>
      <c r="P8" s="30"/>
      <c r="Q8" s="31" t="s">
        <v>23</v>
      </c>
      <c r="R8" s="31"/>
      <c r="S8" s="31"/>
      <c r="T8" s="31"/>
      <c r="U8" s="30"/>
      <c r="V8" s="29" t="s">
        <v>22</v>
      </c>
      <c r="W8" s="28"/>
      <c r="X8" s="103"/>
      <c r="Y8" s="104"/>
    </row>
    <row r="9" spans="1:25" s="3" customFormat="1" ht="45" customHeight="1">
      <c r="A9" s="27" t="s">
        <v>21</v>
      </c>
      <c r="B9" s="26" t="s">
        <v>20</v>
      </c>
      <c r="C9" s="108"/>
      <c r="D9" s="108"/>
      <c r="E9" s="108"/>
      <c r="F9" s="25" t="s">
        <v>19</v>
      </c>
      <c r="G9" s="25" t="s">
        <v>18</v>
      </c>
      <c r="H9" s="23" t="s">
        <v>17</v>
      </c>
      <c r="I9" s="23" t="s">
        <v>16</v>
      </c>
      <c r="J9" s="23" t="s">
        <v>15</v>
      </c>
      <c r="K9" s="24" t="s">
        <v>14</v>
      </c>
      <c r="L9" s="23" t="s">
        <v>13</v>
      </c>
      <c r="M9" s="9" t="s">
        <v>12</v>
      </c>
      <c r="N9" s="9" t="s">
        <v>11</v>
      </c>
      <c r="O9" s="22" t="s">
        <v>19</v>
      </c>
      <c r="P9" s="22" t="s">
        <v>18</v>
      </c>
      <c r="Q9" s="20" t="s">
        <v>17</v>
      </c>
      <c r="R9" s="20" t="s">
        <v>16</v>
      </c>
      <c r="S9" s="20" t="s">
        <v>15</v>
      </c>
      <c r="T9" s="21" t="s">
        <v>14</v>
      </c>
      <c r="U9" s="20" t="s">
        <v>13</v>
      </c>
      <c r="V9" s="7" t="s">
        <v>12</v>
      </c>
      <c r="W9" s="7" t="s">
        <v>11</v>
      </c>
      <c r="X9" s="105"/>
      <c r="Y9" s="106"/>
    </row>
    <row r="10" spans="1:31" s="3" customFormat="1" ht="15">
      <c r="A10" s="19">
        <f>IF(ROW()=10,1,COUNTIF(A$9:A9,"&gt;0")+1)</f>
        <v>1</v>
      </c>
      <c r="B10" s="18" t="s">
        <v>59</v>
      </c>
      <c r="C10" s="17" t="s">
        <v>7</v>
      </c>
      <c r="D10" s="17"/>
      <c r="E10" s="17"/>
      <c r="F10" s="16"/>
      <c r="G10" s="16"/>
      <c r="H10" s="16"/>
      <c r="I10" s="16"/>
      <c r="J10" s="16"/>
      <c r="K10" s="16"/>
      <c r="L10" s="15"/>
      <c r="M10" s="15"/>
      <c r="N10" s="15"/>
      <c r="O10" s="14">
        <v>324</v>
      </c>
      <c r="P10" s="14">
        <v>32</v>
      </c>
      <c r="Q10" s="14">
        <v>16</v>
      </c>
      <c r="R10" s="14"/>
      <c r="S10" s="14">
        <v>16</v>
      </c>
      <c r="T10" s="14">
        <v>1</v>
      </c>
      <c r="U10" s="13"/>
      <c r="V10" s="13"/>
      <c r="W10" s="13">
        <v>1</v>
      </c>
      <c r="X10" s="97">
        <v>9</v>
      </c>
      <c r="Y10" s="98"/>
      <c r="Z10" s="5">
        <f aca="true" t="shared" si="0" ref="Z10:AB15">IF(L10&lt;&gt;"",1,0)</f>
        <v>0</v>
      </c>
      <c r="AA10" s="5">
        <f t="shared" si="0"/>
        <v>0</v>
      </c>
      <c r="AB10" s="5">
        <f t="shared" si="0"/>
        <v>0</v>
      </c>
      <c r="AC10" s="5">
        <f aca="true" t="shared" si="1" ref="AC10:AE15">IF(U10&lt;&gt;"",1,0)</f>
        <v>0</v>
      </c>
      <c r="AD10" s="5">
        <f t="shared" si="1"/>
        <v>0</v>
      </c>
      <c r="AE10" s="5">
        <f t="shared" si="1"/>
        <v>1</v>
      </c>
    </row>
    <row r="11" spans="1:31" s="3" customFormat="1" ht="15">
      <c r="A11" s="19">
        <f>IF(ROW()=10,1,COUNTIF(A$9:A10,"&gt;0")+1)</f>
        <v>2</v>
      </c>
      <c r="B11" s="18" t="s">
        <v>58</v>
      </c>
      <c r="C11" s="17" t="s">
        <v>7</v>
      </c>
      <c r="D11" s="17" t="s">
        <v>57</v>
      </c>
      <c r="E11" s="17"/>
      <c r="F11" s="16"/>
      <c r="G11" s="16"/>
      <c r="H11" s="16"/>
      <c r="I11" s="16"/>
      <c r="J11" s="16"/>
      <c r="K11" s="16"/>
      <c r="L11" s="15"/>
      <c r="M11" s="15"/>
      <c r="N11" s="15"/>
      <c r="O11" s="14">
        <v>144</v>
      </c>
      <c r="P11" s="14">
        <v>14</v>
      </c>
      <c r="Q11" s="14">
        <v>8</v>
      </c>
      <c r="R11" s="14"/>
      <c r="S11" s="14">
        <v>6</v>
      </c>
      <c r="T11" s="14">
        <v>1</v>
      </c>
      <c r="U11" s="13"/>
      <c r="V11" s="13">
        <v>1</v>
      </c>
      <c r="W11" s="13"/>
      <c r="X11" s="97">
        <v>4</v>
      </c>
      <c r="Y11" s="98"/>
      <c r="Z11" s="5">
        <f t="shared" si="0"/>
        <v>0</v>
      </c>
      <c r="AA11" s="5">
        <f t="shared" si="0"/>
        <v>0</v>
      </c>
      <c r="AB11" s="5">
        <f t="shared" si="0"/>
        <v>0</v>
      </c>
      <c r="AC11" s="5">
        <f t="shared" si="1"/>
        <v>0</v>
      </c>
      <c r="AD11" s="5">
        <f t="shared" si="1"/>
        <v>1</v>
      </c>
      <c r="AE11" s="5">
        <f t="shared" si="1"/>
        <v>0</v>
      </c>
    </row>
    <row r="12" spans="1:31" s="3" customFormat="1" ht="15">
      <c r="A12" s="19">
        <f>IF(ROW()=10,1,COUNTIF(A$9:A11,"&gt;0")+1)</f>
        <v>3</v>
      </c>
      <c r="B12" s="18" t="s">
        <v>56</v>
      </c>
      <c r="C12" s="17" t="s">
        <v>53</v>
      </c>
      <c r="D12" s="17"/>
      <c r="E12" s="17"/>
      <c r="F12" s="16"/>
      <c r="G12" s="16"/>
      <c r="H12" s="16"/>
      <c r="I12" s="16"/>
      <c r="J12" s="16"/>
      <c r="K12" s="16"/>
      <c r="L12" s="15"/>
      <c r="M12" s="15"/>
      <c r="N12" s="15"/>
      <c r="O12" s="14">
        <v>216</v>
      </c>
      <c r="P12" s="14">
        <v>24</v>
      </c>
      <c r="Q12" s="14">
        <v>12</v>
      </c>
      <c r="R12" s="14"/>
      <c r="S12" s="14">
        <v>12</v>
      </c>
      <c r="T12" s="14">
        <v>4</v>
      </c>
      <c r="U12" s="13"/>
      <c r="V12" s="13"/>
      <c r="W12" s="13">
        <v>1</v>
      </c>
      <c r="X12" s="97">
        <v>12</v>
      </c>
      <c r="Y12" s="98"/>
      <c r="Z12" s="5">
        <f t="shared" si="0"/>
        <v>0</v>
      </c>
      <c r="AA12" s="5">
        <f t="shared" si="0"/>
        <v>0</v>
      </c>
      <c r="AB12" s="5">
        <f t="shared" si="0"/>
        <v>0</v>
      </c>
      <c r="AC12" s="5">
        <f t="shared" si="1"/>
        <v>0</v>
      </c>
      <c r="AD12" s="5">
        <f t="shared" si="1"/>
        <v>0</v>
      </c>
      <c r="AE12" s="5">
        <f t="shared" si="1"/>
        <v>1</v>
      </c>
    </row>
    <row r="13" spans="1:31" s="3" customFormat="1" ht="15">
      <c r="A13" s="19">
        <f>IF(ROW()=10,1,COUNTIF(A$9:A12,"&gt;0")+1)</f>
        <v>4</v>
      </c>
      <c r="B13" s="18" t="s">
        <v>55</v>
      </c>
      <c r="C13" s="17" t="s">
        <v>53</v>
      </c>
      <c r="D13" s="17"/>
      <c r="E13" s="17"/>
      <c r="F13" s="16"/>
      <c r="G13" s="16"/>
      <c r="H13" s="16"/>
      <c r="I13" s="16"/>
      <c r="J13" s="16"/>
      <c r="K13" s="16"/>
      <c r="L13" s="15"/>
      <c r="M13" s="15"/>
      <c r="N13" s="15"/>
      <c r="O13" s="14">
        <v>180</v>
      </c>
      <c r="P13" s="14">
        <v>16</v>
      </c>
      <c r="Q13" s="14">
        <v>12</v>
      </c>
      <c r="R13" s="14"/>
      <c r="S13" s="14">
        <v>4</v>
      </c>
      <c r="T13" s="14">
        <v>1</v>
      </c>
      <c r="U13" s="13"/>
      <c r="V13" s="13"/>
      <c r="W13" s="13">
        <v>1</v>
      </c>
      <c r="X13" s="97">
        <v>5</v>
      </c>
      <c r="Y13" s="98"/>
      <c r="Z13" s="5">
        <f t="shared" si="0"/>
        <v>0</v>
      </c>
      <c r="AA13" s="5">
        <f t="shared" si="0"/>
        <v>0</v>
      </c>
      <c r="AB13" s="5">
        <f t="shared" si="0"/>
        <v>0</v>
      </c>
      <c r="AC13" s="5">
        <f t="shared" si="1"/>
        <v>0</v>
      </c>
      <c r="AD13" s="5">
        <f t="shared" si="1"/>
        <v>0</v>
      </c>
      <c r="AE13" s="5">
        <f t="shared" si="1"/>
        <v>1</v>
      </c>
    </row>
    <row r="14" spans="1:31" s="3" customFormat="1" ht="15">
      <c r="A14" s="19">
        <f>IF(ROW()=10,1,COUNTIF(A$9:A13,"&gt;0")+1)</f>
        <v>5</v>
      </c>
      <c r="B14" s="18" t="s">
        <v>54</v>
      </c>
      <c r="C14" s="17" t="s">
        <v>53</v>
      </c>
      <c r="D14" s="17" t="s">
        <v>52</v>
      </c>
      <c r="E14" s="17"/>
      <c r="F14" s="16"/>
      <c r="G14" s="16"/>
      <c r="H14" s="16"/>
      <c r="I14" s="16"/>
      <c r="J14" s="16"/>
      <c r="K14" s="16"/>
      <c r="L14" s="15"/>
      <c r="M14" s="15"/>
      <c r="N14" s="15"/>
      <c r="O14" s="14">
        <v>180</v>
      </c>
      <c r="P14" s="14">
        <v>14</v>
      </c>
      <c r="Q14" s="14">
        <v>10</v>
      </c>
      <c r="R14" s="14"/>
      <c r="S14" s="14">
        <v>4</v>
      </c>
      <c r="T14" s="14">
        <v>1</v>
      </c>
      <c r="U14" s="13"/>
      <c r="V14" s="13"/>
      <c r="W14" s="13">
        <v>1</v>
      </c>
      <c r="X14" s="97">
        <v>5</v>
      </c>
      <c r="Y14" s="98"/>
      <c r="Z14" s="5">
        <f t="shared" si="0"/>
        <v>0</v>
      </c>
      <c r="AA14" s="5">
        <f t="shared" si="0"/>
        <v>0</v>
      </c>
      <c r="AB14" s="5">
        <f t="shared" si="0"/>
        <v>0</v>
      </c>
      <c r="AC14" s="5">
        <f t="shared" si="1"/>
        <v>0</v>
      </c>
      <c r="AD14" s="5">
        <f t="shared" si="1"/>
        <v>0</v>
      </c>
      <c r="AE14" s="5">
        <f t="shared" si="1"/>
        <v>1</v>
      </c>
    </row>
    <row r="15" spans="1:31" s="3" customFormat="1" ht="15">
      <c r="A15" s="19">
        <f>IF(ROW()=10,1,COUNTIF(A$9:A14,"&gt;0")+1)</f>
        <v>6</v>
      </c>
      <c r="B15" s="18" t="s">
        <v>4</v>
      </c>
      <c r="C15" s="17" t="s">
        <v>3</v>
      </c>
      <c r="D15" s="17"/>
      <c r="E15" s="17"/>
      <c r="F15" s="16"/>
      <c r="G15" s="16"/>
      <c r="H15" s="16"/>
      <c r="I15" s="16"/>
      <c r="J15" s="16"/>
      <c r="K15" s="16"/>
      <c r="L15" s="15"/>
      <c r="M15" s="15"/>
      <c r="N15" s="15"/>
      <c r="O15" s="14">
        <v>102</v>
      </c>
      <c r="P15" s="14">
        <v>10</v>
      </c>
      <c r="Q15" s="14">
        <v>10</v>
      </c>
      <c r="R15" s="14"/>
      <c r="S15" s="14"/>
      <c r="T15" s="14"/>
      <c r="U15" s="13"/>
      <c r="V15" s="13">
        <v>1</v>
      </c>
      <c r="W15" s="13"/>
      <c r="X15" s="97">
        <v>2</v>
      </c>
      <c r="Y15" s="98"/>
      <c r="Z15" s="5">
        <f t="shared" si="0"/>
        <v>0</v>
      </c>
      <c r="AA15" s="5">
        <f t="shared" si="0"/>
        <v>0</v>
      </c>
      <c r="AB15" s="5">
        <f t="shared" si="0"/>
        <v>0</v>
      </c>
      <c r="AC15" s="5">
        <f t="shared" si="1"/>
        <v>0</v>
      </c>
      <c r="AD15" s="5">
        <f t="shared" si="1"/>
        <v>1</v>
      </c>
      <c r="AE15" s="5">
        <f t="shared" si="1"/>
        <v>0</v>
      </c>
    </row>
    <row r="16" spans="1:25" s="3" customFormat="1" ht="15">
      <c r="A16" s="12"/>
      <c r="B16" s="11"/>
      <c r="C16" s="10"/>
      <c r="D16" s="10"/>
      <c r="E16" s="10"/>
      <c r="F16" s="9"/>
      <c r="G16" s="9"/>
      <c r="H16" s="9"/>
      <c r="I16" s="9"/>
      <c r="J16" s="9"/>
      <c r="K16" s="9"/>
      <c r="L16" s="8"/>
      <c r="M16" s="8"/>
      <c r="N16" s="8"/>
      <c r="O16" s="7"/>
      <c r="P16" s="7"/>
      <c r="Q16" s="7"/>
      <c r="R16" s="7"/>
      <c r="S16" s="7"/>
      <c r="T16" s="7"/>
      <c r="U16" s="6">
        <f>SUM(AC10:AC15)</f>
        <v>0</v>
      </c>
      <c r="V16" s="6">
        <f>SUM(AD10:AD15)</f>
        <v>2</v>
      </c>
      <c r="W16" s="6">
        <f>SUM(AE10:AE15)</f>
        <v>4</v>
      </c>
      <c r="X16" s="99"/>
      <c r="Y16" s="100"/>
    </row>
    <row r="17" s="3" customFormat="1" ht="15"/>
    <row r="18" spans="1:15" s="3" customFormat="1" ht="15">
      <c r="A18" s="5"/>
      <c r="B18" s="4" t="s">
        <v>2</v>
      </c>
      <c r="C18" s="4" t="s">
        <v>1</v>
      </c>
      <c r="O18" s="4" t="s">
        <v>0</v>
      </c>
    </row>
  </sheetData>
  <mergeCells count="11">
    <mergeCell ref="C8:C9"/>
    <mergeCell ref="D8:D9"/>
    <mergeCell ref="E8:E9"/>
    <mergeCell ref="X10:Y10"/>
    <mergeCell ref="X11:Y11"/>
    <mergeCell ref="X13:Y13"/>
    <mergeCell ref="X14:Y14"/>
    <mergeCell ref="X15:Y15"/>
    <mergeCell ref="X16:Y16"/>
    <mergeCell ref="X7:Y9"/>
    <mergeCell ref="X12:Y12"/>
  </mergeCells>
  <conditionalFormatting sqref="D10:D15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K6" sqref="K6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7" customFormat="1" ht="15.75">
      <c r="A1" s="91"/>
      <c r="C1" s="90" t="s">
        <v>51</v>
      </c>
      <c r="D1" s="89">
        <v>2</v>
      </c>
      <c r="E1" s="86" t="s">
        <v>50</v>
      </c>
      <c r="I1" s="80">
        <v>2013</v>
      </c>
      <c r="J1" s="87"/>
      <c r="K1" s="84" t="str">
        <f>IF(MID(Специальность,5,2)="00","г.)  направления","г.)  специальности")</f>
        <v>г.)  направления</v>
      </c>
      <c r="M1" s="84"/>
      <c r="N1" s="83"/>
      <c r="O1" s="1"/>
      <c r="Q1" s="94" t="s">
        <v>60</v>
      </c>
      <c r="T1" s="93" t="s">
        <v>48</v>
      </c>
      <c r="V1" s="92"/>
      <c r="W1" s="92"/>
      <c r="X1" s="92"/>
      <c r="Y1" s="78"/>
    </row>
    <row r="2" spans="1:25" s="77" customFormat="1" ht="15.75">
      <c r="A2" s="91"/>
      <c r="B2" s="90"/>
      <c r="C2" s="89"/>
      <c r="D2" s="81" t="s">
        <v>47</v>
      </c>
      <c r="E2" s="88" t="s">
        <v>46</v>
      </c>
      <c r="F2" s="87"/>
      <c r="G2" s="86" t="s">
        <v>45</v>
      </c>
      <c r="H2" s="85"/>
      <c r="I2" s="85"/>
      <c r="L2" s="77" t="s">
        <v>44</v>
      </c>
      <c r="M2" s="84"/>
      <c r="N2" s="83"/>
      <c r="O2" s="1"/>
      <c r="P2" s="82" t="s">
        <v>43</v>
      </c>
      <c r="R2" s="81"/>
      <c r="S2" s="80"/>
      <c r="T2" s="79" t="s">
        <v>42</v>
      </c>
      <c r="U2" s="79"/>
      <c r="V2" s="68"/>
      <c r="W2" s="68"/>
      <c r="X2" s="68"/>
      <c r="Y2" s="78"/>
    </row>
    <row r="3" spans="1:25" s="3" customFormat="1" ht="16.5" customHeight="1">
      <c r="A3" s="5"/>
      <c r="B3" s="52"/>
      <c r="C3" s="76" t="s">
        <v>41</v>
      </c>
      <c r="D3" s="52"/>
      <c r="E3" s="52"/>
      <c r="F3" s="52"/>
      <c r="G3" s="52"/>
      <c r="H3" s="52"/>
      <c r="I3" s="52"/>
      <c r="J3" s="52"/>
      <c r="K3" s="52"/>
      <c r="L3" s="75" t="s">
        <v>40</v>
      </c>
      <c r="M3" s="52"/>
      <c r="N3" s="52"/>
      <c r="O3" s="52"/>
      <c r="P3" s="52"/>
      <c r="Q3" s="52"/>
      <c r="R3" s="52"/>
      <c r="S3" s="52"/>
      <c r="U3" s="74"/>
      <c r="V3" s="73"/>
      <c r="W3" s="73"/>
      <c r="X3" s="72"/>
      <c r="Y3" s="69"/>
    </row>
    <row r="4" spans="1:25" s="67" customFormat="1" ht="18" customHeight="1">
      <c r="A4" s="71"/>
      <c r="B4" s="55" t="s">
        <v>39</v>
      </c>
      <c r="C4" s="61">
        <f>(H4-F4)/7</f>
        <v>0</v>
      </c>
      <c r="D4" s="60" t="s">
        <v>37</v>
      </c>
      <c r="E4" s="60"/>
      <c r="F4" s="56"/>
      <c r="G4" s="57" t="s">
        <v>32</v>
      </c>
      <c r="H4" s="56"/>
      <c r="I4" s="52"/>
      <c r="J4" s="60"/>
      <c r="K4" s="52"/>
      <c r="L4" s="52"/>
      <c r="M4" s="55" t="s">
        <v>39</v>
      </c>
      <c r="N4" s="54" t="s">
        <v>33</v>
      </c>
      <c r="O4" s="56">
        <v>42065</v>
      </c>
      <c r="P4" s="57" t="s">
        <v>32</v>
      </c>
      <c r="Q4" s="56">
        <v>42104</v>
      </c>
      <c r="R4" s="54"/>
      <c r="S4" s="60"/>
      <c r="U4" s="70" t="s">
        <v>38</v>
      </c>
      <c r="V4" s="69"/>
      <c r="W4" s="69"/>
      <c r="X4" s="63"/>
      <c r="Y4" s="68"/>
    </row>
    <row r="5" spans="1:25" s="51" customFormat="1" ht="18" customHeight="1">
      <c r="A5" s="62"/>
      <c r="B5" s="55" t="s">
        <v>36</v>
      </c>
      <c r="C5" s="61">
        <f>(H5-F5)/7</f>
        <v>0</v>
      </c>
      <c r="D5" s="60" t="s">
        <v>37</v>
      </c>
      <c r="E5" s="60"/>
      <c r="F5" s="56"/>
      <c r="G5" s="57" t="s">
        <v>32</v>
      </c>
      <c r="H5" s="56"/>
      <c r="I5" s="66"/>
      <c r="J5" s="66"/>
      <c r="K5" s="52"/>
      <c r="L5" s="52"/>
      <c r="M5" s="55" t="s">
        <v>36</v>
      </c>
      <c r="N5" s="54" t="s">
        <v>33</v>
      </c>
      <c r="O5" s="56"/>
      <c r="P5" s="57" t="s">
        <v>32</v>
      </c>
      <c r="Q5" s="56"/>
      <c r="R5" s="54"/>
      <c r="S5" s="53"/>
      <c r="U5" s="64" t="s">
        <v>35</v>
      </c>
      <c r="V5" s="65"/>
      <c r="W5" s="65"/>
      <c r="X5" s="64"/>
      <c r="Y5" s="63"/>
    </row>
    <row r="6" spans="1:20" s="51" customFormat="1" ht="17.25" customHeight="1">
      <c r="A6" s="62"/>
      <c r="B6" s="55"/>
      <c r="C6" s="61"/>
      <c r="D6" s="60"/>
      <c r="E6" s="60"/>
      <c r="F6" s="53"/>
      <c r="G6" s="59" t="s">
        <v>34</v>
      </c>
      <c r="H6" s="58" t="s">
        <v>33</v>
      </c>
      <c r="I6" s="56"/>
      <c r="J6" s="57" t="s">
        <v>32</v>
      </c>
      <c r="K6" s="56"/>
      <c r="L6" s="52"/>
      <c r="M6" s="55"/>
      <c r="N6" s="54"/>
      <c r="O6" s="53"/>
      <c r="P6" s="52"/>
      <c r="Q6" s="52"/>
      <c r="R6" s="52"/>
      <c r="S6" s="52"/>
      <c r="T6" s="52"/>
    </row>
    <row r="7" spans="1:25" s="3" customFormat="1" ht="12.75" customHeight="1">
      <c r="A7" s="50"/>
      <c r="B7" s="49"/>
      <c r="C7" s="48"/>
      <c r="D7" s="47"/>
      <c r="E7" s="46"/>
      <c r="F7" s="42" t="s">
        <v>31</v>
      </c>
      <c r="G7" s="42"/>
      <c r="H7" s="42"/>
      <c r="I7" s="43"/>
      <c r="J7" s="42"/>
      <c r="K7" s="42"/>
      <c r="L7" s="42"/>
      <c r="M7" s="45" t="s">
        <v>30</v>
      </c>
      <c r="N7" s="44"/>
      <c r="O7" s="42" t="s">
        <v>31</v>
      </c>
      <c r="P7" s="42"/>
      <c r="Q7" s="42"/>
      <c r="R7" s="43"/>
      <c r="S7" s="42"/>
      <c r="T7" s="42"/>
      <c r="U7" s="42"/>
      <c r="V7" s="41" t="s">
        <v>30</v>
      </c>
      <c r="W7" s="40"/>
      <c r="X7" s="101" t="s">
        <v>29</v>
      </c>
      <c r="Y7" s="102"/>
    </row>
    <row r="8" spans="1:25" s="3" customFormat="1" ht="13.5" customHeight="1">
      <c r="A8" s="39"/>
      <c r="B8" s="38"/>
      <c r="C8" s="107" t="s">
        <v>28</v>
      </c>
      <c r="D8" s="107" t="s">
        <v>27</v>
      </c>
      <c r="E8" s="107" t="s">
        <v>26</v>
      </c>
      <c r="F8" s="37" t="s">
        <v>25</v>
      </c>
      <c r="G8" s="35"/>
      <c r="H8" s="36" t="s">
        <v>23</v>
      </c>
      <c r="I8" s="36"/>
      <c r="J8" s="36"/>
      <c r="K8" s="36"/>
      <c r="L8" s="35"/>
      <c r="M8" s="34" t="s">
        <v>22</v>
      </c>
      <c r="N8" s="33"/>
      <c r="O8" s="32" t="s">
        <v>24</v>
      </c>
      <c r="P8" s="30"/>
      <c r="Q8" s="31" t="s">
        <v>23</v>
      </c>
      <c r="R8" s="31"/>
      <c r="S8" s="31"/>
      <c r="T8" s="31"/>
      <c r="U8" s="30"/>
      <c r="V8" s="29" t="s">
        <v>22</v>
      </c>
      <c r="W8" s="28"/>
      <c r="X8" s="103"/>
      <c r="Y8" s="104"/>
    </row>
    <row r="9" spans="1:25" s="3" customFormat="1" ht="45" customHeight="1">
      <c r="A9" s="27" t="s">
        <v>21</v>
      </c>
      <c r="B9" s="26" t="s">
        <v>20</v>
      </c>
      <c r="C9" s="108"/>
      <c r="D9" s="108"/>
      <c r="E9" s="108"/>
      <c r="F9" s="25" t="s">
        <v>19</v>
      </c>
      <c r="G9" s="25" t="s">
        <v>18</v>
      </c>
      <c r="H9" s="23" t="s">
        <v>17</v>
      </c>
      <c r="I9" s="23" t="s">
        <v>16</v>
      </c>
      <c r="J9" s="23" t="s">
        <v>15</v>
      </c>
      <c r="K9" s="24" t="s">
        <v>14</v>
      </c>
      <c r="L9" s="23" t="s">
        <v>13</v>
      </c>
      <c r="M9" s="9" t="s">
        <v>12</v>
      </c>
      <c r="N9" s="9" t="s">
        <v>11</v>
      </c>
      <c r="O9" s="22" t="s">
        <v>19</v>
      </c>
      <c r="P9" s="22" t="s">
        <v>18</v>
      </c>
      <c r="Q9" s="20" t="s">
        <v>17</v>
      </c>
      <c r="R9" s="20" t="s">
        <v>16</v>
      </c>
      <c r="S9" s="20" t="s">
        <v>15</v>
      </c>
      <c r="T9" s="21" t="s">
        <v>14</v>
      </c>
      <c r="U9" s="20" t="s">
        <v>13</v>
      </c>
      <c r="V9" s="7" t="s">
        <v>12</v>
      </c>
      <c r="W9" s="7" t="s">
        <v>11</v>
      </c>
      <c r="X9" s="105"/>
      <c r="Y9" s="106"/>
    </row>
    <row r="10" spans="1:31" s="3" customFormat="1" ht="15">
      <c r="A10" s="19">
        <f>IF(ROW()=10,1,COUNTIF(A$9:A9,"&gt;0")+1)</f>
        <v>1</v>
      </c>
      <c r="B10" s="18" t="s">
        <v>10</v>
      </c>
      <c r="C10" s="17" t="s">
        <v>7</v>
      </c>
      <c r="D10" s="17"/>
      <c r="E10" s="17"/>
      <c r="F10" s="16"/>
      <c r="G10" s="16"/>
      <c r="H10" s="16"/>
      <c r="I10" s="16"/>
      <c r="J10" s="16"/>
      <c r="K10" s="16"/>
      <c r="L10" s="15"/>
      <c r="M10" s="15"/>
      <c r="N10" s="15"/>
      <c r="O10" s="14">
        <v>234</v>
      </c>
      <c r="P10" s="14">
        <v>28</v>
      </c>
      <c r="Q10" s="14"/>
      <c r="R10" s="14"/>
      <c r="S10" s="14">
        <v>28</v>
      </c>
      <c r="T10" s="14">
        <v>1</v>
      </c>
      <c r="U10" s="13"/>
      <c r="V10" s="13"/>
      <c r="W10" s="13">
        <v>1</v>
      </c>
      <c r="X10" s="97">
        <v>13</v>
      </c>
      <c r="Y10" s="98"/>
      <c r="Z10" s="5">
        <f aca="true" t="shared" si="0" ref="Z10:Z18">IF(L10&lt;&gt;"",1,0)</f>
        <v>0</v>
      </c>
      <c r="AA10" s="5">
        <f aca="true" t="shared" si="1" ref="AA10:AA18">IF(M10&lt;&gt;"",1,0)</f>
        <v>0</v>
      </c>
      <c r="AB10" s="5">
        <f aca="true" t="shared" si="2" ref="AB10:AB18">IF(N10&lt;&gt;"",1,0)</f>
        <v>0</v>
      </c>
      <c r="AC10" s="5">
        <f aca="true" t="shared" si="3" ref="AC10:AC18">IF(U10&lt;&gt;"",1,0)</f>
        <v>0</v>
      </c>
      <c r="AD10" s="5">
        <f aca="true" t="shared" si="4" ref="AD10:AD18">IF(V10&lt;&gt;"",1,0)</f>
        <v>0</v>
      </c>
      <c r="AE10" s="5">
        <f aca="true" t="shared" si="5" ref="AE10:AE18">IF(W10&lt;&gt;"",1,0)</f>
        <v>1</v>
      </c>
    </row>
    <row r="11" spans="1:31" s="3" customFormat="1" ht="15">
      <c r="A11" s="19">
        <f>IF(ROW()=10,1,COUNTIF(A$9:A10,"&gt;0")+1)</f>
        <v>2</v>
      </c>
      <c r="B11" s="18" t="s">
        <v>71</v>
      </c>
      <c r="C11" s="17" t="s">
        <v>7</v>
      </c>
      <c r="D11" s="17"/>
      <c r="E11" s="17"/>
      <c r="F11" s="16"/>
      <c r="G11" s="16"/>
      <c r="H11" s="16"/>
      <c r="I11" s="16"/>
      <c r="J11" s="16"/>
      <c r="K11" s="16"/>
      <c r="L11" s="15"/>
      <c r="M11" s="15"/>
      <c r="N11" s="15"/>
      <c r="O11" s="14">
        <v>108</v>
      </c>
      <c r="P11" s="14">
        <v>12</v>
      </c>
      <c r="Q11" s="14">
        <v>6</v>
      </c>
      <c r="R11" s="14"/>
      <c r="S11" s="14">
        <v>6</v>
      </c>
      <c r="T11" s="14">
        <v>1</v>
      </c>
      <c r="U11" s="13"/>
      <c r="V11" s="13"/>
      <c r="W11" s="13">
        <v>1</v>
      </c>
      <c r="X11" s="97">
        <v>3</v>
      </c>
      <c r="Y11" s="98"/>
      <c r="Z11" s="5">
        <f t="shared" si="0"/>
        <v>0</v>
      </c>
      <c r="AA11" s="5">
        <f t="shared" si="1"/>
        <v>0</v>
      </c>
      <c r="AB11" s="5">
        <f t="shared" si="2"/>
        <v>0</v>
      </c>
      <c r="AC11" s="5">
        <f t="shared" si="3"/>
        <v>0</v>
      </c>
      <c r="AD11" s="5">
        <f t="shared" si="4"/>
        <v>0</v>
      </c>
      <c r="AE11" s="5">
        <f t="shared" si="5"/>
        <v>1</v>
      </c>
    </row>
    <row r="12" spans="1:31" s="3" customFormat="1" ht="15">
      <c r="A12" s="19">
        <f>IF(ROW()=10,1,COUNTIF(A$9:A11,"&gt;0")+1)</f>
        <v>3</v>
      </c>
      <c r="B12" s="18" t="s">
        <v>56</v>
      </c>
      <c r="C12" s="17" t="s">
        <v>53</v>
      </c>
      <c r="D12" s="17"/>
      <c r="E12" s="17"/>
      <c r="F12" s="16"/>
      <c r="G12" s="16"/>
      <c r="H12" s="16"/>
      <c r="I12" s="16"/>
      <c r="J12" s="16"/>
      <c r="K12" s="16"/>
      <c r="L12" s="15"/>
      <c r="M12" s="15"/>
      <c r="N12" s="15"/>
      <c r="O12" s="14">
        <v>216</v>
      </c>
      <c r="P12" s="14">
        <v>24</v>
      </c>
      <c r="Q12" s="14">
        <v>12</v>
      </c>
      <c r="R12" s="14"/>
      <c r="S12" s="14">
        <v>12</v>
      </c>
      <c r="T12" s="14">
        <v>3</v>
      </c>
      <c r="U12" s="13"/>
      <c r="V12" s="13"/>
      <c r="W12" s="13">
        <v>1</v>
      </c>
      <c r="X12" s="97">
        <v>12</v>
      </c>
      <c r="Y12" s="98"/>
      <c r="Z12" s="5">
        <f t="shared" si="0"/>
        <v>0</v>
      </c>
      <c r="AA12" s="5">
        <f t="shared" si="1"/>
        <v>0</v>
      </c>
      <c r="AB12" s="5">
        <f t="shared" si="2"/>
        <v>0</v>
      </c>
      <c r="AC12" s="5">
        <f t="shared" si="3"/>
        <v>0</v>
      </c>
      <c r="AD12" s="5">
        <f t="shared" si="4"/>
        <v>0</v>
      </c>
      <c r="AE12" s="5">
        <f t="shared" si="5"/>
        <v>1</v>
      </c>
    </row>
    <row r="13" spans="1:31" s="3" customFormat="1" ht="25.5">
      <c r="A13" s="19">
        <f>IF(ROW()=10,1,COUNTIF(A$9:A12,"&gt;0")+1)</f>
        <v>4</v>
      </c>
      <c r="B13" s="18" t="s">
        <v>70</v>
      </c>
      <c r="C13" s="17" t="s">
        <v>53</v>
      </c>
      <c r="D13" s="17"/>
      <c r="E13" s="17"/>
      <c r="F13" s="16"/>
      <c r="G13" s="16"/>
      <c r="H13" s="16"/>
      <c r="I13" s="16"/>
      <c r="J13" s="16"/>
      <c r="K13" s="16"/>
      <c r="L13" s="15"/>
      <c r="M13" s="15"/>
      <c r="N13" s="15"/>
      <c r="O13" s="14">
        <v>144</v>
      </c>
      <c r="P13" s="14">
        <v>16</v>
      </c>
      <c r="Q13" s="14">
        <v>8</v>
      </c>
      <c r="R13" s="14"/>
      <c r="S13" s="14">
        <v>8</v>
      </c>
      <c r="T13" s="14">
        <v>1</v>
      </c>
      <c r="U13" s="13"/>
      <c r="V13" s="13"/>
      <c r="W13" s="13">
        <v>1</v>
      </c>
      <c r="X13" s="97">
        <v>4</v>
      </c>
      <c r="Y13" s="98"/>
      <c r="Z13" s="5">
        <f t="shared" si="0"/>
        <v>0</v>
      </c>
      <c r="AA13" s="5">
        <f t="shared" si="1"/>
        <v>0</v>
      </c>
      <c r="AB13" s="5">
        <f t="shared" si="2"/>
        <v>0</v>
      </c>
      <c r="AC13" s="5">
        <f t="shared" si="3"/>
        <v>0</v>
      </c>
      <c r="AD13" s="5">
        <f t="shared" si="4"/>
        <v>0</v>
      </c>
      <c r="AE13" s="5">
        <f t="shared" si="5"/>
        <v>1</v>
      </c>
    </row>
    <row r="14" spans="1:31" s="3" customFormat="1" ht="15">
      <c r="A14" s="19">
        <f>IF(ROW()=10,1,COUNTIF(A$9:A13,"&gt;0")+1)</f>
        <v>5</v>
      </c>
      <c r="B14" s="18" t="s">
        <v>69</v>
      </c>
      <c r="C14" s="17" t="s">
        <v>5</v>
      </c>
      <c r="D14" s="17"/>
      <c r="E14" s="17"/>
      <c r="F14" s="16"/>
      <c r="G14" s="16"/>
      <c r="H14" s="16"/>
      <c r="I14" s="16"/>
      <c r="J14" s="16"/>
      <c r="K14" s="16"/>
      <c r="L14" s="15"/>
      <c r="M14" s="15"/>
      <c r="N14" s="15"/>
      <c r="O14" s="14">
        <v>288</v>
      </c>
      <c r="P14" s="14">
        <v>32</v>
      </c>
      <c r="Q14" s="14">
        <v>24</v>
      </c>
      <c r="R14" s="14"/>
      <c r="S14" s="14">
        <v>8</v>
      </c>
      <c r="T14" s="14"/>
      <c r="U14" s="13" t="s">
        <v>68</v>
      </c>
      <c r="V14" s="13"/>
      <c r="W14" s="13">
        <v>1</v>
      </c>
      <c r="X14" s="97">
        <v>8</v>
      </c>
      <c r="Y14" s="98"/>
      <c r="Z14" s="5">
        <f t="shared" si="0"/>
        <v>0</v>
      </c>
      <c r="AA14" s="5">
        <f t="shared" si="1"/>
        <v>0</v>
      </c>
      <c r="AB14" s="5">
        <f t="shared" si="2"/>
        <v>0</v>
      </c>
      <c r="AC14" s="5">
        <f t="shared" si="3"/>
        <v>1</v>
      </c>
      <c r="AD14" s="5">
        <f t="shared" si="4"/>
        <v>0</v>
      </c>
      <c r="AE14" s="5">
        <f t="shared" si="5"/>
        <v>1</v>
      </c>
    </row>
    <row r="15" spans="1:31" s="3" customFormat="1" ht="15">
      <c r="A15" s="19">
        <f>IF(ROW()=10,1,COUNTIF(A$9:A14,"&gt;0")+1)</f>
        <v>6</v>
      </c>
      <c r="B15" s="18" t="s">
        <v>67</v>
      </c>
      <c r="C15" s="17" t="s">
        <v>5</v>
      </c>
      <c r="D15" s="17"/>
      <c r="E15" s="17"/>
      <c r="F15" s="16"/>
      <c r="G15" s="16"/>
      <c r="H15" s="16"/>
      <c r="I15" s="16"/>
      <c r="J15" s="16"/>
      <c r="K15" s="16"/>
      <c r="L15" s="15"/>
      <c r="M15" s="15"/>
      <c r="N15" s="15"/>
      <c r="O15" s="14">
        <v>252</v>
      </c>
      <c r="P15" s="14">
        <v>22</v>
      </c>
      <c r="Q15" s="14">
        <v>18</v>
      </c>
      <c r="R15" s="14"/>
      <c r="S15" s="14">
        <v>4</v>
      </c>
      <c r="T15" s="14">
        <v>1</v>
      </c>
      <c r="U15" s="13"/>
      <c r="V15" s="13"/>
      <c r="W15" s="13">
        <v>1</v>
      </c>
      <c r="X15" s="97">
        <v>7</v>
      </c>
      <c r="Y15" s="98"/>
      <c r="Z15" s="5">
        <f t="shared" si="0"/>
        <v>0</v>
      </c>
      <c r="AA15" s="5">
        <f t="shared" si="1"/>
        <v>0</v>
      </c>
      <c r="AB15" s="5">
        <f t="shared" si="2"/>
        <v>0</v>
      </c>
      <c r="AC15" s="5">
        <f t="shared" si="3"/>
        <v>0</v>
      </c>
      <c r="AD15" s="5">
        <f t="shared" si="4"/>
        <v>0</v>
      </c>
      <c r="AE15" s="5">
        <f t="shared" si="5"/>
        <v>1</v>
      </c>
    </row>
    <row r="16" spans="1:31" s="3" customFormat="1" ht="15">
      <c r="A16" s="19">
        <f>IF(ROW()=10,1,COUNTIF(A$9:A15,"&gt;0")+1)</f>
        <v>7</v>
      </c>
      <c r="B16" s="18" t="s">
        <v>66</v>
      </c>
      <c r="C16" s="17" t="s">
        <v>5</v>
      </c>
      <c r="D16" s="17"/>
      <c r="E16" s="17"/>
      <c r="F16" s="16"/>
      <c r="G16" s="16"/>
      <c r="H16" s="16"/>
      <c r="I16" s="16"/>
      <c r="J16" s="16"/>
      <c r="K16" s="16"/>
      <c r="L16" s="15"/>
      <c r="M16" s="15"/>
      <c r="N16" s="15"/>
      <c r="O16" s="14">
        <v>216</v>
      </c>
      <c r="P16" s="14">
        <v>16</v>
      </c>
      <c r="Q16" s="14">
        <v>12</v>
      </c>
      <c r="R16" s="14"/>
      <c r="S16" s="14">
        <v>4</v>
      </c>
      <c r="T16" s="14">
        <v>1</v>
      </c>
      <c r="U16" s="13"/>
      <c r="V16" s="13"/>
      <c r="W16" s="13">
        <v>1</v>
      </c>
      <c r="X16" s="97">
        <v>6</v>
      </c>
      <c r="Y16" s="98"/>
      <c r="Z16" s="5">
        <f t="shared" si="0"/>
        <v>0</v>
      </c>
      <c r="AA16" s="5">
        <f t="shared" si="1"/>
        <v>0</v>
      </c>
      <c r="AB16" s="5">
        <f t="shared" si="2"/>
        <v>0</v>
      </c>
      <c r="AC16" s="5">
        <f t="shared" si="3"/>
        <v>0</v>
      </c>
      <c r="AD16" s="5">
        <f t="shared" si="4"/>
        <v>0</v>
      </c>
      <c r="AE16" s="5">
        <f t="shared" si="5"/>
        <v>1</v>
      </c>
    </row>
    <row r="17" spans="1:31" s="3" customFormat="1" ht="15">
      <c r="A17" s="19">
        <f>IF(ROW()=10,1,COUNTIF(A$9:A16,"&gt;0")+1)</f>
        <v>8</v>
      </c>
      <c r="B17" s="18" t="s">
        <v>65</v>
      </c>
      <c r="C17" s="17" t="s">
        <v>5</v>
      </c>
      <c r="D17" s="17" t="s">
        <v>57</v>
      </c>
      <c r="E17" s="17"/>
      <c r="F17" s="16"/>
      <c r="G17" s="16"/>
      <c r="H17" s="16"/>
      <c r="I17" s="16"/>
      <c r="J17" s="16"/>
      <c r="K17" s="16"/>
      <c r="L17" s="15"/>
      <c r="M17" s="15"/>
      <c r="N17" s="15"/>
      <c r="O17" s="14">
        <v>144</v>
      </c>
      <c r="P17" s="14">
        <v>14</v>
      </c>
      <c r="Q17" s="14">
        <v>10</v>
      </c>
      <c r="R17" s="14"/>
      <c r="S17" s="14">
        <v>4</v>
      </c>
      <c r="T17" s="14">
        <v>1</v>
      </c>
      <c r="U17" s="13"/>
      <c r="V17" s="13">
        <v>1</v>
      </c>
      <c r="W17" s="13"/>
      <c r="X17" s="97"/>
      <c r="Y17" s="98"/>
      <c r="Z17" s="5">
        <f t="shared" si="0"/>
        <v>0</v>
      </c>
      <c r="AA17" s="5">
        <f t="shared" si="1"/>
        <v>0</v>
      </c>
      <c r="AB17" s="5">
        <f t="shared" si="2"/>
        <v>0</v>
      </c>
      <c r="AC17" s="5">
        <f t="shared" si="3"/>
        <v>0</v>
      </c>
      <c r="AD17" s="5">
        <f t="shared" si="4"/>
        <v>1</v>
      </c>
      <c r="AE17" s="5">
        <f t="shared" si="5"/>
        <v>0</v>
      </c>
    </row>
    <row r="18" spans="1:31" s="3" customFormat="1" ht="15">
      <c r="A18" s="19">
        <f>IF(ROW()=10,1,COUNTIF(A$9:A17,"&gt;0")+1)</f>
        <v>9</v>
      </c>
      <c r="B18" s="18" t="s">
        <v>64</v>
      </c>
      <c r="C18" s="17" t="s">
        <v>63</v>
      </c>
      <c r="D18" s="17"/>
      <c r="E18" s="17"/>
      <c r="F18" s="16"/>
      <c r="G18" s="16"/>
      <c r="H18" s="16"/>
      <c r="I18" s="16"/>
      <c r="J18" s="16"/>
      <c r="K18" s="16"/>
      <c r="L18" s="15"/>
      <c r="M18" s="15"/>
      <c r="N18" s="15"/>
      <c r="O18" s="14"/>
      <c r="P18" s="14" t="s">
        <v>62</v>
      </c>
      <c r="Q18" s="14"/>
      <c r="R18" s="14"/>
      <c r="S18" s="14"/>
      <c r="T18" s="14"/>
      <c r="U18" s="13"/>
      <c r="V18" s="13" t="s">
        <v>61</v>
      </c>
      <c r="W18" s="13"/>
      <c r="X18" s="97"/>
      <c r="Y18" s="98"/>
      <c r="Z18" s="5">
        <f t="shared" si="0"/>
        <v>0</v>
      </c>
      <c r="AA18" s="5">
        <f t="shared" si="1"/>
        <v>0</v>
      </c>
      <c r="AB18" s="5">
        <f t="shared" si="2"/>
        <v>0</v>
      </c>
      <c r="AC18" s="5">
        <f t="shared" si="3"/>
        <v>0</v>
      </c>
      <c r="AD18" s="5">
        <f t="shared" si="4"/>
        <v>1</v>
      </c>
      <c r="AE18" s="5">
        <f t="shared" si="5"/>
        <v>0</v>
      </c>
    </row>
    <row r="19" spans="1:25" s="3" customFormat="1" ht="15">
      <c r="A19" s="12"/>
      <c r="B19" s="11"/>
      <c r="C19" s="10"/>
      <c r="D19" s="10"/>
      <c r="E19" s="10"/>
      <c r="F19" s="9"/>
      <c r="G19" s="9"/>
      <c r="H19" s="9"/>
      <c r="I19" s="9"/>
      <c r="J19" s="9"/>
      <c r="K19" s="9"/>
      <c r="L19" s="8">
        <f>SUM(Z10:Z18)</f>
        <v>0</v>
      </c>
      <c r="M19" s="8">
        <f>SUM(AA10:AA18)</f>
        <v>0</v>
      </c>
      <c r="N19" s="8">
        <f>SUM(AB10:AB18)</f>
        <v>0</v>
      </c>
      <c r="O19" s="7"/>
      <c r="P19" s="7"/>
      <c r="Q19" s="7"/>
      <c r="R19" s="7"/>
      <c r="S19" s="7"/>
      <c r="T19" s="7"/>
      <c r="U19" s="6">
        <f>SUM(AC10:AC18)</f>
        <v>1</v>
      </c>
      <c r="V19" s="6">
        <f>SUM(AD10:AD18)</f>
        <v>2</v>
      </c>
      <c r="W19" s="6">
        <f>SUM(AE10:AE18)</f>
        <v>7</v>
      </c>
      <c r="X19" s="99"/>
      <c r="Y19" s="100"/>
    </row>
    <row r="20" s="3" customFormat="1" ht="15"/>
    <row r="21" spans="1:15" s="3" customFormat="1" ht="15">
      <c r="A21" s="5"/>
      <c r="B21" s="4" t="s">
        <v>2</v>
      </c>
      <c r="C21" s="4" t="s">
        <v>1</v>
      </c>
      <c r="O21" s="4" t="s">
        <v>0</v>
      </c>
    </row>
  </sheetData>
  <mergeCells count="14">
    <mergeCell ref="X11:Y11"/>
    <mergeCell ref="X7:Y9"/>
    <mergeCell ref="C8:C9"/>
    <mergeCell ref="D8:D9"/>
    <mergeCell ref="E8:E9"/>
    <mergeCell ref="X10:Y10"/>
    <mergeCell ref="X18:Y18"/>
    <mergeCell ref="X19:Y19"/>
    <mergeCell ref="X12:Y12"/>
    <mergeCell ref="X13:Y13"/>
    <mergeCell ref="X14:Y14"/>
    <mergeCell ref="X15:Y15"/>
    <mergeCell ref="X16:Y16"/>
    <mergeCell ref="X17:Y17"/>
  </mergeCells>
  <conditionalFormatting sqref="D10:D19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2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Q9" sqref="Q9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7" customFormat="1" ht="15.75">
      <c r="A1" s="91"/>
      <c r="C1" s="90" t="s">
        <v>51</v>
      </c>
      <c r="D1" s="89">
        <v>3</v>
      </c>
      <c r="E1" s="86" t="s">
        <v>50</v>
      </c>
      <c r="I1" s="80">
        <v>2012</v>
      </c>
      <c r="J1" s="87"/>
      <c r="K1" s="84" t="str">
        <f>IF(MID(Специальность,5,2)="00","г.)  направления","г.)  специальности")</f>
        <v>г.)  направления</v>
      </c>
      <c r="M1" s="84"/>
      <c r="N1" s="83"/>
      <c r="O1" s="1"/>
      <c r="Q1" s="94" t="s">
        <v>60</v>
      </c>
      <c r="T1" s="93" t="s">
        <v>48</v>
      </c>
      <c r="V1" s="92"/>
      <c r="W1" s="92"/>
      <c r="X1" s="92"/>
      <c r="Y1" s="78"/>
    </row>
    <row r="2" spans="1:25" s="77" customFormat="1" ht="15.75">
      <c r="A2" s="91"/>
      <c r="B2" s="90"/>
      <c r="C2" s="89"/>
      <c r="D2" s="81" t="s">
        <v>47</v>
      </c>
      <c r="E2" s="88" t="s">
        <v>46</v>
      </c>
      <c r="F2" s="87"/>
      <c r="G2" s="86" t="s">
        <v>45</v>
      </c>
      <c r="H2" s="85"/>
      <c r="I2" s="85"/>
      <c r="L2" s="77" t="s">
        <v>44</v>
      </c>
      <c r="M2" s="84"/>
      <c r="N2" s="83"/>
      <c r="O2" s="1"/>
      <c r="P2" s="82" t="s">
        <v>43</v>
      </c>
      <c r="R2" s="81"/>
      <c r="S2" s="80"/>
      <c r="T2" s="79" t="s">
        <v>42</v>
      </c>
      <c r="U2" s="79"/>
      <c r="V2" s="68"/>
      <c r="W2" s="68"/>
      <c r="X2" s="68"/>
      <c r="Y2" s="78"/>
    </row>
    <row r="3" spans="1:25" s="3" customFormat="1" ht="16.5" customHeight="1">
      <c r="A3" s="5"/>
      <c r="B3" s="52"/>
      <c r="C3" s="76" t="s">
        <v>41</v>
      </c>
      <c r="D3" s="52"/>
      <c r="E3" s="52"/>
      <c r="F3" s="52"/>
      <c r="G3" s="52"/>
      <c r="H3" s="52"/>
      <c r="I3" s="52"/>
      <c r="J3" s="52"/>
      <c r="K3" s="52"/>
      <c r="L3" s="75" t="s">
        <v>40</v>
      </c>
      <c r="M3" s="52"/>
      <c r="N3" s="52"/>
      <c r="O3" s="52"/>
      <c r="P3" s="52"/>
      <c r="Q3" s="52"/>
      <c r="R3" s="52"/>
      <c r="S3" s="52"/>
      <c r="U3" s="74"/>
      <c r="V3" s="73"/>
      <c r="W3" s="73"/>
      <c r="X3" s="72"/>
      <c r="Y3" s="69"/>
    </row>
    <row r="4" spans="1:25" s="67" customFormat="1" ht="18" customHeight="1">
      <c r="A4" s="71"/>
      <c r="B4" s="55" t="s">
        <v>39</v>
      </c>
      <c r="C4" s="61">
        <f>(H4-F4)/7</f>
        <v>0</v>
      </c>
      <c r="D4" s="60" t="s">
        <v>37</v>
      </c>
      <c r="E4" s="60"/>
      <c r="F4" s="56"/>
      <c r="G4" s="57" t="s">
        <v>32</v>
      </c>
      <c r="H4" s="56"/>
      <c r="I4" s="52"/>
      <c r="J4" s="60"/>
      <c r="K4" s="52"/>
      <c r="L4" s="52"/>
      <c r="M4" s="55" t="s">
        <v>39</v>
      </c>
      <c r="N4" s="54" t="s">
        <v>33</v>
      </c>
      <c r="O4" s="56">
        <v>42014</v>
      </c>
      <c r="P4" s="57" t="s">
        <v>32</v>
      </c>
      <c r="Q4" s="56">
        <v>42063</v>
      </c>
      <c r="R4" s="54"/>
      <c r="S4" s="60"/>
      <c r="U4" s="70" t="s">
        <v>38</v>
      </c>
      <c r="V4" s="69"/>
      <c r="W4" s="69"/>
      <c r="X4" s="63"/>
      <c r="Y4" s="68"/>
    </row>
    <row r="5" spans="1:25" s="51" customFormat="1" ht="18" customHeight="1">
      <c r="A5" s="62"/>
      <c r="B5" s="55" t="s">
        <v>36</v>
      </c>
      <c r="C5" s="61">
        <f>(H5-F5)/7</f>
        <v>0</v>
      </c>
      <c r="D5" s="60" t="s">
        <v>37</v>
      </c>
      <c r="E5" s="60"/>
      <c r="F5" s="56"/>
      <c r="G5" s="57" t="s">
        <v>32</v>
      </c>
      <c r="H5" s="56"/>
      <c r="I5" s="66"/>
      <c r="J5" s="66"/>
      <c r="K5" s="52"/>
      <c r="L5" s="52"/>
      <c r="M5" s="55" t="s">
        <v>36</v>
      </c>
      <c r="N5" s="54" t="s">
        <v>33</v>
      </c>
      <c r="O5" s="56"/>
      <c r="P5" s="57" t="s">
        <v>32</v>
      </c>
      <c r="Q5" s="56"/>
      <c r="R5" s="54"/>
      <c r="S5" s="53"/>
      <c r="U5" s="64" t="s">
        <v>35</v>
      </c>
      <c r="V5" s="65"/>
      <c r="W5" s="65"/>
      <c r="X5" s="64"/>
      <c r="Y5" s="63"/>
    </row>
    <row r="6" spans="1:20" s="51" customFormat="1" ht="17.25" customHeight="1">
      <c r="A6" s="62"/>
      <c r="B6" s="55"/>
      <c r="C6" s="61"/>
      <c r="D6" s="60"/>
      <c r="E6" s="60"/>
      <c r="F6" s="53"/>
      <c r="G6" s="59" t="s">
        <v>34</v>
      </c>
      <c r="H6" s="58" t="s">
        <v>33</v>
      </c>
      <c r="I6" s="56"/>
      <c r="J6" s="57" t="s">
        <v>32</v>
      </c>
      <c r="K6" s="56"/>
      <c r="L6" s="52"/>
      <c r="M6" s="55"/>
      <c r="N6" s="54"/>
      <c r="O6" s="53"/>
      <c r="P6" s="52"/>
      <c r="Q6" s="52"/>
      <c r="R6" s="52"/>
      <c r="S6" s="52"/>
      <c r="T6" s="52"/>
    </row>
    <row r="7" spans="1:25" s="3" customFormat="1" ht="12.75" customHeight="1">
      <c r="A7" s="50"/>
      <c r="B7" s="49"/>
      <c r="C7" s="48"/>
      <c r="D7" s="47"/>
      <c r="E7" s="46"/>
      <c r="F7" s="42" t="s">
        <v>31</v>
      </c>
      <c r="G7" s="42"/>
      <c r="H7" s="42"/>
      <c r="I7" s="43"/>
      <c r="J7" s="42"/>
      <c r="K7" s="42"/>
      <c r="L7" s="42"/>
      <c r="M7" s="45" t="s">
        <v>30</v>
      </c>
      <c r="N7" s="44"/>
      <c r="O7" s="42" t="s">
        <v>31</v>
      </c>
      <c r="P7" s="42"/>
      <c r="Q7" s="42"/>
      <c r="R7" s="43"/>
      <c r="S7" s="42"/>
      <c r="T7" s="42"/>
      <c r="U7" s="42"/>
      <c r="V7" s="41" t="s">
        <v>30</v>
      </c>
      <c r="W7" s="40"/>
      <c r="X7" s="101" t="s">
        <v>29</v>
      </c>
      <c r="Y7" s="102"/>
    </row>
    <row r="8" spans="1:25" s="3" customFormat="1" ht="13.5" customHeight="1">
      <c r="A8" s="39"/>
      <c r="B8" s="38"/>
      <c r="C8" s="107" t="s">
        <v>28</v>
      </c>
      <c r="D8" s="107" t="s">
        <v>27</v>
      </c>
      <c r="E8" s="107" t="s">
        <v>26</v>
      </c>
      <c r="F8" s="37" t="s">
        <v>25</v>
      </c>
      <c r="G8" s="35"/>
      <c r="H8" s="36" t="s">
        <v>23</v>
      </c>
      <c r="I8" s="36"/>
      <c r="J8" s="36"/>
      <c r="K8" s="36"/>
      <c r="L8" s="35"/>
      <c r="M8" s="34" t="s">
        <v>22</v>
      </c>
      <c r="N8" s="33"/>
      <c r="O8" s="32" t="s">
        <v>24</v>
      </c>
      <c r="P8" s="30"/>
      <c r="Q8" s="31" t="s">
        <v>23</v>
      </c>
      <c r="R8" s="31"/>
      <c r="S8" s="31"/>
      <c r="T8" s="31"/>
      <c r="U8" s="30"/>
      <c r="V8" s="29" t="s">
        <v>22</v>
      </c>
      <c r="W8" s="28"/>
      <c r="X8" s="103"/>
      <c r="Y8" s="104"/>
    </row>
    <row r="9" spans="1:25" s="3" customFormat="1" ht="45" customHeight="1">
      <c r="A9" s="27" t="s">
        <v>21</v>
      </c>
      <c r="B9" s="26" t="s">
        <v>20</v>
      </c>
      <c r="C9" s="108"/>
      <c r="D9" s="108"/>
      <c r="E9" s="108"/>
      <c r="F9" s="25" t="s">
        <v>19</v>
      </c>
      <c r="G9" s="25" t="s">
        <v>18</v>
      </c>
      <c r="H9" s="23" t="s">
        <v>17</v>
      </c>
      <c r="I9" s="23" t="s">
        <v>16</v>
      </c>
      <c r="J9" s="23" t="s">
        <v>15</v>
      </c>
      <c r="K9" s="24" t="s">
        <v>14</v>
      </c>
      <c r="L9" s="23" t="s">
        <v>13</v>
      </c>
      <c r="M9" s="9" t="s">
        <v>12</v>
      </c>
      <c r="N9" s="9" t="s">
        <v>11</v>
      </c>
      <c r="O9" s="22" t="s">
        <v>19</v>
      </c>
      <c r="P9" s="22" t="s">
        <v>18</v>
      </c>
      <c r="Q9" s="20" t="s">
        <v>17</v>
      </c>
      <c r="R9" s="20" t="s">
        <v>16</v>
      </c>
      <c r="S9" s="20" t="s">
        <v>15</v>
      </c>
      <c r="T9" s="21" t="s">
        <v>14</v>
      </c>
      <c r="U9" s="20" t="s">
        <v>13</v>
      </c>
      <c r="V9" s="7" t="s">
        <v>12</v>
      </c>
      <c r="W9" s="7" t="s">
        <v>11</v>
      </c>
      <c r="X9" s="105"/>
      <c r="Y9" s="106"/>
    </row>
    <row r="10" spans="1:31" s="3" customFormat="1" ht="15">
      <c r="A10" s="19">
        <f>IF(ROW()=10,1,COUNTIF(A$9:A9,"&gt;0")+1)</f>
        <v>1</v>
      </c>
      <c r="B10" s="18" t="s">
        <v>81</v>
      </c>
      <c r="C10" s="17" t="s">
        <v>7</v>
      </c>
      <c r="D10" s="17"/>
      <c r="E10" s="17"/>
      <c r="F10" s="16">
        <v>144</v>
      </c>
      <c r="G10" s="16">
        <v>16</v>
      </c>
      <c r="H10" s="16">
        <v>8</v>
      </c>
      <c r="I10" s="16"/>
      <c r="J10" s="16">
        <v>8</v>
      </c>
      <c r="K10" s="16">
        <v>1</v>
      </c>
      <c r="L10" s="15"/>
      <c r="M10" s="15"/>
      <c r="N10" s="15">
        <v>1</v>
      </c>
      <c r="O10" s="14"/>
      <c r="P10" s="14"/>
      <c r="Q10" s="14"/>
      <c r="R10" s="14"/>
      <c r="S10" s="14"/>
      <c r="T10" s="14"/>
      <c r="U10" s="13"/>
      <c r="V10" s="13"/>
      <c r="W10" s="13"/>
      <c r="X10" s="97">
        <v>4</v>
      </c>
      <c r="Y10" s="98"/>
      <c r="Z10" s="5">
        <f aca="true" t="shared" si="0" ref="Z10:Z19">IF(L10&lt;&gt;"",1,0)</f>
        <v>0</v>
      </c>
      <c r="AA10" s="5">
        <f aca="true" t="shared" si="1" ref="AA10:AA19">IF(M10&lt;&gt;"",1,0)</f>
        <v>0</v>
      </c>
      <c r="AB10" s="5">
        <f aca="true" t="shared" si="2" ref="AB10:AB19">IF(N10&lt;&gt;"",1,0)</f>
        <v>1</v>
      </c>
      <c r="AC10" s="5">
        <f aca="true" t="shared" si="3" ref="AC10:AC19">IF(U10&lt;&gt;"",1,0)</f>
        <v>0</v>
      </c>
      <c r="AD10" s="5">
        <f aca="true" t="shared" si="4" ref="AD10:AD19">IF(V10&lt;&gt;"",1,0)</f>
        <v>0</v>
      </c>
      <c r="AE10" s="5">
        <f aca="true" t="shared" si="5" ref="AE10:AE19">IF(W10&lt;&gt;"",1,0)</f>
        <v>0</v>
      </c>
    </row>
    <row r="11" spans="1:31" s="3" customFormat="1" ht="15">
      <c r="A11" s="19">
        <f>IF(ROW()=10,1,COUNTIF(A$9:A10,"&gt;0")+1)</f>
        <v>2</v>
      </c>
      <c r="B11" s="18" t="s">
        <v>80</v>
      </c>
      <c r="C11" s="17" t="s">
        <v>53</v>
      </c>
      <c r="D11" s="17"/>
      <c r="E11" s="17"/>
      <c r="F11" s="16">
        <v>218</v>
      </c>
      <c r="G11" s="16">
        <v>24</v>
      </c>
      <c r="H11" s="16">
        <v>16</v>
      </c>
      <c r="I11" s="16"/>
      <c r="J11" s="16">
        <v>8</v>
      </c>
      <c r="K11" s="16">
        <v>4</v>
      </c>
      <c r="L11" s="15"/>
      <c r="M11" s="15"/>
      <c r="N11" s="15">
        <v>1</v>
      </c>
      <c r="O11" s="14"/>
      <c r="P11" s="14"/>
      <c r="Q11" s="14"/>
      <c r="R11" s="14"/>
      <c r="S11" s="14"/>
      <c r="T11" s="14"/>
      <c r="U11" s="13"/>
      <c r="V11" s="13"/>
      <c r="W11" s="13"/>
      <c r="X11" s="97">
        <v>6</v>
      </c>
      <c r="Y11" s="98"/>
      <c r="Z11" s="5">
        <f t="shared" si="0"/>
        <v>0</v>
      </c>
      <c r="AA11" s="5">
        <f t="shared" si="1"/>
        <v>0</v>
      </c>
      <c r="AB11" s="5">
        <f t="shared" si="2"/>
        <v>1</v>
      </c>
      <c r="AC11" s="5">
        <f t="shared" si="3"/>
        <v>0</v>
      </c>
      <c r="AD11" s="5">
        <f t="shared" si="4"/>
        <v>0</v>
      </c>
      <c r="AE11" s="5">
        <f t="shared" si="5"/>
        <v>0</v>
      </c>
    </row>
    <row r="12" spans="1:31" s="3" customFormat="1" ht="25.5">
      <c r="A12" s="19">
        <f>IF(ROW()=10,1,COUNTIF(A$9:A11,"&gt;0")+1)</f>
        <v>3</v>
      </c>
      <c r="B12" s="18" t="s">
        <v>79</v>
      </c>
      <c r="C12" s="17" t="s">
        <v>53</v>
      </c>
      <c r="D12" s="17"/>
      <c r="E12" s="17"/>
      <c r="F12" s="16">
        <v>180</v>
      </c>
      <c r="G12" s="16">
        <v>22</v>
      </c>
      <c r="H12" s="16">
        <v>14</v>
      </c>
      <c r="I12" s="16">
        <v>8</v>
      </c>
      <c r="J12" s="16"/>
      <c r="K12" s="16">
        <v>1</v>
      </c>
      <c r="L12" s="15"/>
      <c r="M12" s="15"/>
      <c r="N12" s="15">
        <v>1</v>
      </c>
      <c r="O12" s="14"/>
      <c r="P12" s="14"/>
      <c r="Q12" s="14"/>
      <c r="R12" s="14"/>
      <c r="S12" s="14"/>
      <c r="T12" s="14"/>
      <c r="U12" s="13"/>
      <c r="V12" s="13"/>
      <c r="W12" s="13"/>
      <c r="X12" s="97">
        <v>5</v>
      </c>
      <c r="Y12" s="98"/>
      <c r="Z12" s="5">
        <f t="shared" si="0"/>
        <v>0</v>
      </c>
      <c r="AA12" s="5">
        <f t="shared" si="1"/>
        <v>0</v>
      </c>
      <c r="AB12" s="5">
        <f t="shared" si="2"/>
        <v>1</v>
      </c>
      <c r="AC12" s="5">
        <f t="shared" si="3"/>
        <v>0</v>
      </c>
      <c r="AD12" s="5">
        <f t="shared" si="4"/>
        <v>0</v>
      </c>
      <c r="AE12" s="5">
        <f t="shared" si="5"/>
        <v>0</v>
      </c>
    </row>
    <row r="13" spans="1:31" s="3" customFormat="1" ht="15">
      <c r="A13" s="19">
        <f>IF(ROW()=10,1,COUNTIF(A$9:A12,"&gt;0")+1)</f>
        <v>4</v>
      </c>
      <c r="B13" s="18" t="s">
        <v>78</v>
      </c>
      <c r="C13" s="17" t="s">
        <v>5</v>
      </c>
      <c r="D13" s="17"/>
      <c r="E13" s="17"/>
      <c r="F13" s="16">
        <v>216</v>
      </c>
      <c r="G13" s="16">
        <v>20</v>
      </c>
      <c r="H13" s="16">
        <v>16</v>
      </c>
      <c r="I13" s="16"/>
      <c r="J13" s="16">
        <v>4</v>
      </c>
      <c r="K13" s="16"/>
      <c r="L13" s="15" t="s">
        <v>68</v>
      </c>
      <c r="M13" s="15"/>
      <c r="N13" s="15">
        <v>1</v>
      </c>
      <c r="O13" s="14"/>
      <c r="P13" s="14"/>
      <c r="Q13" s="14"/>
      <c r="R13" s="14"/>
      <c r="S13" s="14"/>
      <c r="T13" s="14"/>
      <c r="U13" s="13"/>
      <c r="V13" s="13"/>
      <c r="W13" s="13"/>
      <c r="X13" s="97">
        <v>6</v>
      </c>
      <c r="Y13" s="98"/>
      <c r="Z13" s="5">
        <f t="shared" si="0"/>
        <v>1</v>
      </c>
      <c r="AA13" s="5">
        <f t="shared" si="1"/>
        <v>0</v>
      </c>
      <c r="AB13" s="5">
        <f t="shared" si="2"/>
        <v>1</v>
      </c>
      <c r="AC13" s="5">
        <f t="shared" si="3"/>
        <v>0</v>
      </c>
      <c r="AD13" s="5">
        <f t="shared" si="4"/>
        <v>0</v>
      </c>
      <c r="AE13" s="5">
        <f t="shared" si="5"/>
        <v>0</v>
      </c>
    </row>
    <row r="14" spans="1:31" s="3" customFormat="1" ht="25.5">
      <c r="A14" s="19">
        <f>IF(ROW()=10,1,COUNTIF(A$9:A13,"&gt;0")+1)</f>
        <v>5</v>
      </c>
      <c r="B14" s="18" t="s">
        <v>77</v>
      </c>
      <c r="C14" s="17" t="s">
        <v>5</v>
      </c>
      <c r="D14" s="17"/>
      <c r="E14" s="17"/>
      <c r="F14" s="16">
        <v>216</v>
      </c>
      <c r="G14" s="16">
        <v>26</v>
      </c>
      <c r="H14" s="16">
        <v>20</v>
      </c>
      <c r="I14" s="16"/>
      <c r="J14" s="16">
        <v>6</v>
      </c>
      <c r="K14" s="16">
        <v>2</v>
      </c>
      <c r="L14" s="15"/>
      <c r="M14" s="15"/>
      <c r="N14" s="15">
        <v>1</v>
      </c>
      <c r="O14" s="14"/>
      <c r="P14" s="14"/>
      <c r="Q14" s="14"/>
      <c r="R14" s="14"/>
      <c r="S14" s="14"/>
      <c r="T14" s="14"/>
      <c r="U14" s="13"/>
      <c r="V14" s="13"/>
      <c r="W14" s="13"/>
      <c r="X14" s="97">
        <v>6</v>
      </c>
      <c r="Y14" s="98"/>
      <c r="Z14" s="5">
        <f t="shared" si="0"/>
        <v>0</v>
      </c>
      <c r="AA14" s="5">
        <f t="shared" si="1"/>
        <v>0</v>
      </c>
      <c r="AB14" s="5">
        <f t="shared" si="2"/>
        <v>1</v>
      </c>
      <c r="AC14" s="5">
        <f t="shared" si="3"/>
        <v>0</v>
      </c>
      <c r="AD14" s="5">
        <f t="shared" si="4"/>
        <v>0</v>
      </c>
      <c r="AE14" s="5">
        <f t="shared" si="5"/>
        <v>0</v>
      </c>
    </row>
    <row r="15" spans="1:31" s="3" customFormat="1" ht="15">
      <c r="A15" s="19">
        <f>IF(ROW()=10,1,COUNTIF(A$9:A14,"&gt;0")+1)</f>
        <v>6</v>
      </c>
      <c r="B15" s="18" t="s">
        <v>76</v>
      </c>
      <c r="C15" s="17" t="s">
        <v>5</v>
      </c>
      <c r="D15" s="17"/>
      <c r="E15" s="17"/>
      <c r="F15" s="16">
        <v>180</v>
      </c>
      <c r="G15" s="16">
        <v>20</v>
      </c>
      <c r="H15" s="16">
        <v>16</v>
      </c>
      <c r="I15" s="16"/>
      <c r="J15" s="16">
        <v>4</v>
      </c>
      <c r="K15" s="16"/>
      <c r="L15" s="15" t="s">
        <v>68</v>
      </c>
      <c r="M15" s="15"/>
      <c r="N15" s="15">
        <v>1</v>
      </c>
      <c r="O15" s="14"/>
      <c r="P15" s="14"/>
      <c r="Q15" s="14"/>
      <c r="R15" s="14"/>
      <c r="S15" s="14"/>
      <c r="T15" s="14"/>
      <c r="U15" s="13"/>
      <c r="V15" s="13"/>
      <c r="W15" s="13"/>
      <c r="X15" s="97">
        <v>5</v>
      </c>
      <c r="Y15" s="98"/>
      <c r="Z15" s="5">
        <f t="shared" si="0"/>
        <v>1</v>
      </c>
      <c r="AA15" s="5">
        <f t="shared" si="1"/>
        <v>0</v>
      </c>
      <c r="AB15" s="5">
        <f t="shared" si="2"/>
        <v>1</v>
      </c>
      <c r="AC15" s="5">
        <f t="shared" si="3"/>
        <v>0</v>
      </c>
      <c r="AD15" s="5">
        <f t="shared" si="4"/>
        <v>0</v>
      </c>
      <c r="AE15" s="5">
        <f t="shared" si="5"/>
        <v>0</v>
      </c>
    </row>
    <row r="16" spans="1:31" s="3" customFormat="1" ht="15">
      <c r="A16" s="19">
        <f>IF(ROW()=10,1,COUNTIF(A$9:A15,"&gt;0")+1)</f>
        <v>7</v>
      </c>
      <c r="B16" s="18" t="s">
        <v>75</v>
      </c>
      <c r="C16" s="17" t="s">
        <v>5</v>
      </c>
      <c r="D16" s="17"/>
      <c r="E16" s="17"/>
      <c r="F16" s="16">
        <v>144</v>
      </c>
      <c r="G16" s="16">
        <v>14</v>
      </c>
      <c r="H16" s="16">
        <v>10</v>
      </c>
      <c r="I16" s="16"/>
      <c r="J16" s="16">
        <v>4</v>
      </c>
      <c r="K16" s="16">
        <v>1</v>
      </c>
      <c r="L16" s="15"/>
      <c r="M16" s="15"/>
      <c r="N16" s="15">
        <v>1</v>
      </c>
      <c r="O16" s="14"/>
      <c r="P16" s="14"/>
      <c r="Q16" s="14"/>
      <c r="R16" s="14"/>
      <c r="S16" s="14"/>
      <c r="T16" s="14"/>
      <c r="U16" s="13"/>
      <c r="V16" s="13"/>
      <c r="W16" s="13"/>
      <c r="X16" s="97">
        <v>4</v>
      </c>
      <c r="Y16" s="98"/>
      <c r="Z16" s="5">
        <f t="shared" si="0"/>
        <v>0</v>
      </c>
      <c r="AA16" s="5">
        <f t="shared" si="1"/>
        <v>0</v>
      </c>
      <c r="AB16" s="5">
        <f t="shared" si="2"/>
        <v>1</v>
      </c>
      <c r="AC16" s="5">
        <f t="shared" si="3"/>
        <v>0</v>
      </c>
      <c r="AD16" s="5">
        <f t="shared" si="4"/>
        <v>0</v>
      </c>
      <c r="AE16" s="5">
        <f t="shared" si="5"/>
        <v>0</v>
      </c>
    </row>
    <row r="17" spans="1:31" s="3" customFormat="1" ht="15">
      <c r="A17" s="19">
        <f>IF(ROW()=10,1,COUNTIF(A$9:A16,"&gt;0")+1)</f>
        <v>8</v>
      </c>
      <c r="B17" s="18" t="s">
        <v>74</v>
      </c>
      <c r="C17" s="17" t="s">
        <v>5</v>
      </c>
      <c r="D17" s="17"/>
      <c r="E17" s="17"/>
      <c r="F17" s="16">
        <v>144</v>
      </c>
      <c r="G17" s="16">
        <v>16</v>
      </c>
      <c r="H17" s="16">
        <v>14</v>
      </c>
      <c r="I17" s="16"/>
      <c r="J17" s="16">
        <v>2</v>
      </c>
      <c r="K17" s="16">
        <v>1</v>
      </c>
      <c r="L17" s="15"/>
      <c r="M17" s="15">
        <v>1</v>
      </c>
      <c r="N17" s="15"/>
      <c r="O17" s="14"/>
      <c r="P17" s="14"/>
      <c r="Q17" s="14"/>
      <c r="R17" s="14"/>
      <c r="S17" s="14"/>
      <c r="T17" s="14"/>
      <c r="U17" s="13"/>
      <c r="V17" s="13"/>
      <c r="W17" s="13"/>
      <c r="X17" s="97">
        <v>4</v>
      </c>
      <c r="Y17" s="98"/>
      <c r="Z17" s="5">
        <f t="shared" si="0"/>
        <v>0</v>
      </c>
      <c r="AA17" s="5">
        <f t="shared" si="1"/>
        <v>1</v>
      </c>
      <c r="AB17" s="5">
        <f t="shared" si="2"/>
        <v>0</v>
      </c>
      <c r="AC17" s="5">
        <f t="shared" si="3"/>
        <v>0</v>
      </c>
      <c r="AD17" s="5">
        <f t="shared" si="4"/>
        <v>0</v>
      </c>
      <c r="AE17" s="5">
        <f t="shared" si="5"/>
        <v>0</v>
      </c>
    </row>
    <row r="18" spans="1:31" s="3" customFormat="1" ht="15">
      <c r="A18" s="19">
        <f>IF(ROW()=10,1,COUNTIF(A$9:A17,"&gt;0")+1)</f>
        <v>9</v>
      </c>
      <c r="B18" s="18" t="s">
        <v>73</v>
      </c>
      <c r="C18" s="17" t="s">
        <v>5</v>
      </c>
      <c r="D18" s="17"/>
      <c r="E18" s="17"/>
      <c r="F18" s="16">
        <v>216</v>
      </c>
      <c r="G18" s="16">
        <v>16</v>
      </c>
      <c r="H18" s="16">
        <v>14</v>
      </c>
      <c r="I18" s="16"/>
      <c r="J18" s="16">
        <v>2</v>
      </c>
      <c r="K18" s="16">
        <v>1</v>
      </c>
      <c r="L18" s="15"/>
      <c r="M18" s="15">
        <v>1</v>
      </c>
      <c r="N18" s="15"/>
      <c r="O18" s="14"/>
      <c r="P18" s="14"/>
      <c r="Q18" s="14"/>
      <c r="R18" s="14"/>
      <c r="S18" s="14"/>
      <c r="T18" s="14"/>
      <c r="U18" s="13"/>
      <c r="V18" s="13"/>
      <c r="W18" s="13"/>
      <c r="X18" s="97">
        <v>6</v>
      </c>
      <c r="Y18" s="98"/>
      <c r="Z18" s="5">
        <f t="shared" si="0"/>
        <v>0</v>
      </c>
      <c r="AA18" s="5">
        <f t="shared" si="1"/>
        <v>1</v>
      </c>
      <c r="AB18" s="5">
        <f t="shared" si="2"/>
        <v>0</v>
      </c>
      <c r="AC18" s="5">
        <f t="shared" si="3"/>
        <v>0</v>
      </c>
      <c r="AD18" s="5">
        <f t="shared" si="4"/>
        <v>0</v>
      </c>
      <c r="AE18" s="5">
        <f t="shared" si="5"/>
        <v>0</v>
      </c>
    </row>
    <row r="19" spans="1:31" s="3" customFormat="1" ht="15">
      <c r="A19" s="19">
        <f>IF(ROW()=10,1,COUNTIF(A$9:A18,"&gt;0")+1)</f>
        <v>10</v>
      </c>
      <c r="B19" s="18" t="s">
        <v>72</v>
      </c>
      <c r="C19" s="17" t="s">
        <v>5</v>
      </c>
      <c r="D19" s="17" t="s">
        <v>57</v>
      </c>
      <c r="E19" s="17"/>
      <c r="F19" s="16">
        <v>144</v>
      </c>
      <c r="G19" s="16">
        <v>14</v>
      </c>
      <c r="H19" s="16">
        <v>10</v>
      </c>
      <c r="I19" s="16"/>
      <c r="J19" s="16">
        <v>4</v>
      </c>
      <c r="K19" s="16">
        <v>1</v>
      </c>
      <c r="L19" s="15"/>
      <c r="M19" s="15">
        <v>1</v>
      </c>
      <c r="N19" s="15"/>
      <c r="O19" s="14"/>
      <c r="P19" s="14"/>
      <c r="Q19" s="14"/>
      <c r="R19" s="14"/>
      <c r="S19" s="14"/>
      <c r="T19" s="14"/>
      <c r="U19" s="13"/>
      <c r="V19" s="13"/>
      <c r="W19" s="13"/>
      <c r="X19" s="97"/>
      <c r="Y19" s="98"/>
      <c r="Z19" s="5">
        <f t="shared" si="0"/>
        <v>0</v>
      </c>
      <c r="AA19" s="5">
        <f t="shared" si="1"/>
        <v>1</v>
      </c>
      <c r="AB19" s="5">
        <f t="shared" si="2"/>
        <v>0</v>
      </c>
      <c r="AC19" s="5">
        <f t="shared" si="3"/>
        <v>0</v>
      </c>
      <c r="AD19" s="5">
        <f t="shared" si="4"/>
        <v>0</v>
      </c>
      <c r="AE19" s="5">
        <f t="shared" si="5"/>
        <v>0</v>
      </c>
    </row>
    <row r="20" spans="1:25" s="3" customFormat="1" ht="15">
      <c r="A20" s="12"/>
      <c r="B20" s="11"/>
      <c r="C20" s="10"/>
      <c r="D20" s="10"/>
      <c r="E20" s="10"/>
      <c r="F20" s="9"/>
      <c r="G20" s="9"/>
      <c r="H20" s="9"/>
      <c r="I20" s="9"/>
      <c r="J20" s="9"/>
      <c r="K20" s="9"/>
      <c r="L20" s="8">
        <f>SUM(Z10:Z19)</f>
        <v>2</v>
      </c>
      <c r="M20" s="8">
        <f>SUM(AA10:AA19)</f>
        <v>3</v>
      </c>
      <c r="N20" s="8">
        <f>SUM(AB10:AB19)</f>
        <v>7</v>
      </c>
      <c r="O20" s="7"/>
      <c r="P20" s="7"/>
      <c r="Q20" s="7"/>
      <c r="R20" s="7"/>
      <c r="S20" s="7"/>
      <c r="T20" s="7"/>
      <c r="U20" s="6">
        <f>SUM(AC10:AC19)</f>
        <v>0</v>
      </c>
      <c r="V20" s="6">
        <f>SUM(AD10:AD19)</f>
        <v>0</v>
      </c>
      <c r="W20" s="6">
        <f>SUM(AE10:AE19)</f>
        <v>0</v>
      </c>
      <c r="X20" s="99"/>
      <c r="Y20" s="100"/>
    </row>
    <row r="21" s="3" customFormat="1" ht="15"/>
    <row r="22" spans="1:15" s="3" customFormat="1" ht="15">
      <c r="A22" s="5"/>
      <c r="B22" s="4" t="s">
        <v>2</v>
      </c>
      <c r="C22" s="4" t="s">
        <v>1</v>
      </c>
      <c r="O22" s="4" t="s">
        <v>0</v>
      </c>
    </row>
  </sheetData>
  <mergeCells count="15">
    <mergeCell ref="X11:Y11"/>
    <mergeCell ref="X7:Y9"/>
    <mergeCell ref="C8:C9"/>
    <mergeCell ref="D8:D9"/>
    <mergeCell ref="E8:E9"/>
    <mergeCell ref="X10:Y10"/>
    <mergeCell ref="X18:Y18"/>
    <mergeCell ref="X19:Y19"/>
    <mergeCell ref="X20:Y20"/>
    <mergeCell ref="X12:Y12"/>
    <mergeCell ref="X13:Y13"/>
    <mergeCell ref="X14:Y14"/>
    <mergeCell ref="X15:Y15"/>
    <mergeCell ref="X16:Y16"/>
    <mergeCell ref="X17:Y17"/>
  </mergeCells>
  <conditionalFormatting sqref="D10:D20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K6" sqref="K6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7" customFormat="1" ht="15.75">
      <c r="A1" s="91"/>
      <c r="C1" s="90" t="s">
        <v>51</v>
      </c>
      <c r="D1" s="89">
        <v>4</v>
      </c>
      <c r="E1" s="86" t="s">
        <v>50</v>
      </c>
      <c r="I1" s="80">
        <v>2011</v>
      </c>
      <c r="J1" s="87"/>
      <c r="K1" s="84" t="str">
        <f>IF(MID(Специальность,5,2)="00","г.)  направления","г.)  специальности")</f>
        <v>г.)  специальности</v>
      </c>
      <c r="M1" s="84"/>
      <c r="N1" s="83"/>
      <c r="O1" s="1"/>
      <c r="Q1" s="94" t="s">
        <v>92</v>
      </c>
      <c r="T1" s="93" t="s">
        <v>48</v>
      </c>
      <c r="V1" s="92"/>
      <c r="W1" s="92"/>
      <c r="X1" s="92"/>
      <c r="Y1" s="78"/>
    </row>
    <row r="2" spans="1:25" s="77" customFormat="1" ht="15.75">
      <c r="A2" s="91"/>
      <c r="B2" s="90"/>
      <c r="C2" s="89"/>
      <c r="D2" s="81" t="s">
        <v>47</v>
      </c>
      <c r="E2" s="88" t="s">
        <v>46</v>
      </c>
      <c r="F2" s="87"/>
      <c r="G2" s="86" t="s">
        <v>45</v>
      </c>
      <c r="H2" s="85"/>
      <c r="I2" s="85"/>
      <c r="L2" s="77" t="s">
        <v>44</v>
      </c>
      <c r="M2" s="84"/>
      <c r="N2" s="83"/>
      <c r="O2" s="1"/>
      <c r="P2" s="82" t="s">
        <v>43</v>
      </c>
      <c r="R2" s="81"/>
      <c r="S2" s="80"/>
      <c r="T2" s="79" t="s">
        <v>42</v>
      </c>
      <c r="U2" s="79"/>
      <c r="V2" s="68"/>
      <c r="W2" s="68"/>
      <c r="X2" s="68"/>
      <c r="Y2" s="78"/>
    </row>
    <row r="3" spans="1:25" s="3" customFormat="1" ht="16.5" customHeight="1">
      <c r="A3" s="5"/>
      <c r="B3" s="52"/>
      <c r="C3" s="76" t="s">
        <v>41</v>
      </c>
      <c r="D3" s="52"/>
      <c r="E3" s="52"/>
      <c r="F3" s="52"/>
      <c r="G3" s="52"/>
      <c r="H3" s="52"/>
      <c r="I3" s="52"/>
      <c r="J3" s="52"/>
      <c r="K3" s="52"/>
      <c r="L3" s="75" t="s">
        <v>40</v>
      </c>
      <c r="M3" s="52"/>
      <c r="N3" s="52"/>
      <c r="O3" s="52"/>
      <c r="P3" s="52"/>
      <c r="Q3" s="52"/>
      <c r="R3" s="52"/>
      <c r="S3" s="52"/>
      <c r="U3" s="74"/>
      <c r="V3" s="73"/>
      <c r="W3" s="73"/>
      <c r="X3" s="72"/>
      <c r="Y3" s="69"/>
    </row>
    <row r="4" spans="1:25" s="67" customFormat="1" ht="18" customHeight="1">
      <c r="A4" s="71"/>
      <c r="B4" s="55" t="s">
        <v>39</v>
      </c>
      <c r="C4" s="61">
        <f>(H4-F4)/7</f>
        <v>0</v>
      </c>
      <c r="D4" s="60" t="s">
        <v>37</v>
      </c>
      <c r="E4" s="60"/>
      <c r="F4" s="56"/>
      <c r="G4" s="57" t="s">
        <v>32</v>
      </c>
      <c r="H4" s="56"/>
      <c r="I4" s="52"/>
      <c r="J4" s="60"/>
      <c r="K4" s="52"/>
      <c r="L4" s="52"/>
      <c r="M4" s="55" t="s">
        <v>39</v>
      </c>
      <c r="N4" s="54" t="s">
        <v>33</v>
      </c>
      <c r="O4" s="56">
        <v>41953</v>
      </c>
      <c r="P4" s="57" t="s">
        <v>32</v>
      </c>
      <c r="Q4" s="56">
        <v>42002</v>
      </c>
      <c r="R4" s="54"/>
      <c r="S4" s="60"/>
      <c r="U4" s="70" t="s">
        <v>38</v>
      </c>
      <c r="V4" s="69"/>
      <c r="W4" s="69"/>
      <c r="X4" s="63"/>
      <c r="Y4" s="68"/>
    </row>
    <row r="5" spans="1:25" s="51" customFormat="1" ht="18" customHeight="1">
      <c r="A5" s="62"/>
      <c r="B5" s="55" t="s">
        <v>36</v>
      </c>
      <c r="C5" s="61">
        <f>(H5-F5)/7</f>
        <v>0</v>
      </c>
      <c r="D5" s="60" t="s">
        <v>37</v>
      </c>
      <c r="E5" s="60"/>
      <c r="F5" s="56"/>
      <c r="G5" s="57" t="s">
        <v>32</v>
      </c>
      <c r="H5" s="56"/>
      <c r="I5" s="66"/>
      <c r="J5" s="66"/>
      <c r="K5" s="52"/>
      <c r="L5" s="52"/>
      <c r="M5" s="55" t="s">
        <v>36</v>
      </c>
      <c r="N5" s="54" t="s">
        <v>33</v>
      </c>
      <c r="O5" s="56"/>
      <c r="P5" s="57" t="s">
        <v>32</v>
      </c>
      <c r="Q5" s="56"/>
      <c r="R5" s="54"/>
      <c r="S5" s="53"/>
      <c r="U5" s="64" t="s">
        <v>35</v>
      </c>
      <c r="V5" s="65"/>
      <c r="W5" s="65"/>
      <c r="X5" s="64"/>
      <c r="Y5" s="63"/>
    </row>
    <row r="6" spans="1:20" s="51" customFormat="1" ht="17.25" customHeight="1">
      <c r="A6" s="62"/>
      <c r="B6" s="55"/>
      <c r="C6" s="61"/>
      <c r="D6" s="60"/>
      <c r="E6" s="60"/>
      <c r="F6" s="53"/>
      <c r="G6" s="59" t="s">
        <v>34</v>
      </c>
      <c r="H6" s="58" t="s">
        <v>33</v>
      </c>
      <c r="I6" s="56"/>
      <c r="J6" s="57" t="s">
        <v>32</v>
      </c>
      <c r="K6" s="56"/>
      <c r="L6" s="52"/>
      <c r="M6" s="55"/>
      <c r="N6" s="54"/>
      <c r="O6" s="53"/>
      <c r="P6" s="52"/>
      <c r="Q6" s="52"/>
      <c r="R6" s="52"/>
      <c r="S6" s="52"/>
      <c r="T6" s="52"/>
    </row>
    <row r="7" spans="1:25" s="3" customFormat="1" ht="12.75" customHeight="1">
      <c r="A7" s="50"/>
      <c r="B7" s="49"/>
      <c r="C7" s="48"/>
      <c r="D7" s="47"/>
      <c r="E7" s="46"/>
      <c r="F7" s="42" t="s">
        <v>31</v>
      </c>
      <c r="G7" s="42"/>
      <c r="H7" s="42"/>
      <c r="I7" s="43"/>
      <c r="J7" s="42"/>
      <c r="K7" s="42"/>
      <c r="L7" s="42"/>
      <c r="M7" s="45" t="s">
        <v>30</v>
      </c>
      <c r="N7" s="44"/>
      <c r="O7" s="42" t="s">
        <v>31</v>
      </c>
      <c r="P7" s="42"/>
      <c r="Q7" s="42"/>
      <c r="R7" s="43"/>
      <c r="S7" s="42"/>
      <c r="T7" s="42"/>
      <c r="U7" s="42"/>
      <c r="V7" s="41" t="s">
        <v>30</v>
      </c>
      <c r="W7" s="40"/>
      <c r="X7" s="101" t="s">
        <v>29</v>
      </c>
      <c r="Y7" s="102"/>
    </row>
    <row r="8" spans="1:25" s="3" customFormat="1" ht="13.5" customHeight="1">
      <c r="A8" s="39"/>
      <c r="B8" s="38"/>
      <c r="C8" s="107" t="s">
        <v>28</v>
      </c>
      <c r="D8" s="107" t="s">
        <v>27</v>
      </c>
      <c r="E8" s="107" t="s">
        <v>26</v>
      </c>
      <c r="F8" s="37" t="s">
        <v>25</v>
      </c>
      <c r="G8" s="35"/>
      <c r="H8" s="36" t="s">
        <v>23</v>
      </c>
      <c r="I8" s="36"/>
      <c r="J8" s="36"/>
      <c r="K8" s="36"/>
      <c r="L8" s="35"/>
      <c r="M8" s="34" t="s">
        <v>22</v>
      </c>
      <c r="N8" s="33"/>
      <c r="O8" s="32" t="s">
        <v>24</v>
      </c>
      <c r="P8" s="30"/>
      <c r="Q8" s="31" t="s">
        <v>23</v>
      </c>
      <c r="R8" s="31"/>
      <c r="S8" s="31"/>
      <c r="T8" s="31"/>
      <c r="U8" s="30"/>
      <c r="V8" s="29" t="s">
        <v>22</v>
      </c>
      <c r="W8" s="28"/>
      <c r="X8" s="103"/>
      <c r="Y8" s="104"/>
    </row>
    <row r="9" spans="1:25" s="3" customFormat="1" ht="45" customHeight="1">
      <c r="A9" s="27" t="s">
        <v>21</v>
      </c>
      <c r="B9" s="26" t="s">
        <v>20</v>
      </c>
      <c r="C9" s="108"/>
      <c r="D9" s="108"/>
      <c r="E9" s="108"/>
      <c r="F9" s="25" t="s">
        <v>19</v>
      </c>
      <c r="G9" s="25" t="s">
        <v>18</v>
      </c>
      <c r="H9" s="23" t="s">
        <v>17</v>
      </c>
      <c r="I9" s="23" t="s">
        <v>16</v>
      </c>
      <c r="J9" s="23" t="s">
        <v>15</v>
      </c>
      <c r="K9" s="24" t="s">
        <v>14</v>
      </c>
      <c r="L9" s="23" t="s">
        <v>13</v>
      </c>
      <c r="M9" s="9" t="s">
        <v>12</v>
      </c>
      <c r="N9" s="9" t="s">
        <v>11</v>
      </c>
      <c r="O9" s="22" t="s">
        <v>19</v>
      </c>
      <c r="P9" s="22" t="s">
        <v>18</v>
      </c>
      <c r="Q9" s="20" t="s">
        <v>17</v>
      </c>
      <c r="R9" s="20" t="s">
        <v>16</v>
      </c>
      <c r="S9" s="20" t="s">
        <v>15</v>
      </c>
      <c r="T9" s="21" t="s">
        <v>14</v>
      </c>
      <c r="U9" s="20" t="s">
        <v>13</v>
      </c>
      <c r="V9" s="7" t="s">
        <v>12</v>
      </c>
      <c r="W9" s="7" t="s">
        <v>11</v>
      </c>
      <c r="X9" s="105"/>
      <c r="Y9" s="106"/>
    </row>
    <row r="10" spans="1:31" s="3" customFormat="1" ht="15">
      <c r="A10" s="19">
        <f>IF(ROW()=10,1,COUNTIF(A$9:A9,"&gt;0")+1)</f>
        <v>1</v>
      </c>
      <c r="B10" s="18" t="s">
        <v>4</v>
      </c>
      <c r="C10" s="17" t="s">
        <v>7</v>
      </c>
      <c r="D10" s="17"/>
      <c r="E10" s="17"/>
      <c r="F10" s="16">
        <v>204</v>
      </c>
      <c r="G10" s="16">
        <v>20</v>
      </c>
      <c r="H10" s="16">
        <v>20</v>
      </c>
      <c r="I10" s="16"/>
      <c r="J10" s="16"/>
      <c r="K10" s="16"/>
      <c r="L10" s="15"/>
      <c r="M10" s="15">
        <v>1</v>
      </c>
      <c r="N10" s="15"/>
      <c r="O10" s="14"/>
      <c r="P10" s="14"/>
      <c r="Q10" s="14"/>
      <c r="R10" s="14"/>
      <c r="S10" s="14"/>
      <c r="T10" s="14"/>
      <c r="U10" s="13"/>
      <c r="V10" s="13"/>
      <c r="W10" s="13"/>
      <c r="X10" s="97"/>
      <c r="Y10" s="98"/>
      <c r="Z10" s="5">
        <f aca="true" t="shared" si="0" ref="Z10:Z21">IF(L10&lt;&gt;"",1,0)</f>
        <v>0</v>
      </c>
      <c r="AA10" s="5">
        <f aca="true" t="shared" si="1" ref="AA10:AA21">IF(M10&lt;&gt;"",1,0)</f>
        <v>1</v>
      </c>
      <c r="AB10" s="5">
        <f aca="true" t="shared" si="2" ref="AB10:AB21">IF(N10&lt;&gt;"",1,0)</f>
        <v>0</v>
      </c>
      <c r="AC10" s="5">
        <f aca="true" t="shared" si="3" ref="AC10:AC21">IF(U10&lt;&gt;"",1,0)</f>
        <v>0</v>
      </c>
      <c r="AD10" s="5">
        <f aca="true" t="shared" si="4" ref="AD10:AD21">IF(V10&lt;&gt;"",1,0)</f>
        <v>0</v>
      </c>
      <c r="AE10" s="5">
        <f aca="true" t="shared" si="5" ref="AE10:AE21">IF(W10&lt;&gt;"",1,0)</f>
        <v>0</v>
      </c>
    </row>
    <row r="11" spans="1:31" s="3" customFormat="1" ht="15">
      <c r="A11" s="19">
        <f>IF(ROW()=10,1,COUNTIF(A$9:A10,"&gt;0")+1)</f>
        <v>2</v>
      </c>
      <c r="B11" s="18" t="s">
        <v>91</v>
      </c>
      <c r="C11" s="17" t="s">
        <v>7</v>
      </c>
      <c r="D11" s="17"/>
      <c r="E11" s="17"/>
      <c r="F11" s="16">
        <v>130</v>
      </c>
      <c r="G11" s="16">
        <v>16</v>
      </c>
      <c r="H11" s="16">
        <v>10</v>
      </c>
      <c r="I11" s="16"/>
      <c r="J11" s="16">
        <v>6</v>
      </c>
      <c r="K11" s="16">
        <v>2</v>
      </c>
      <c r="L11" s="15"/>
      <c r="M11" s="15"/>
      <c r="N11" s="15">
        <v>1</v>
      </c>
      <c r="O11" s="14"/>
      <c r="P11" s="14"/>
      <c r="Q11" s="14"/>
      <c r="R11" s="14"/>
      <c r="S11" s="14"/>
      <c r="T11" s="14"/>
      <c r="U11" s="13"/>
      <c r="V11" s="13"/>
      <c r="W11" s="13"/>
      <c r="X11" s="97"/>
      <c r="Y11" s="98"/>
      <c r="Z11" s="5">
        <f t="shared" si="0"/>
        <v>0</v>
      </c>
      <c r="AA11" s="5">
        <f t="shared" si="1"/>
        <v>0</v>
      </c>
      <c r="AB11" s="5">
        <f t="shared" si="2"/>
        <v>1</v>
      </c>
      <c r="AC11" s="5">
        <f t="shared" si="3"/>
        <v>0</v>
      </c>
      <c r="AD11" s="5">
        <f t="shared" si="4"/>
        <v>0</v>
      </c>
      <c r="AE11" s="5">
        <f t="shared" si="5"/>
        <v>0</v>
      </c>
    </row>
    <row r="12" spans="1:31" s="3" customFormat="1" ht="15">
      <c r="A12" s="19">
        <f>IF(ROW()=10,1,COUNTIF(A$9:A11,"&gt;0")+1)</f>
        <v>3</v>
      </c>
      <c r="B12" s="18" t="s">
        <v>90</v>
      </c>
      <c r="C12" s="17" t="s">
        <v>5</v>
      </c>
      <c r="D12" s="17"/>
      <c r="E12" s="17"/>
      <c r="F12" s="16">
        <v>130</v>
      </c>
      <c r="G12" s="16">
        <v>26</v>
      </c>
      <c r="H12" s="16">
        <v>22</v>
      </c>
      <c r="I12" s="16"/>
      <c r="J12" s="16">
        <v>4</v>
      </c>
      <c r="K12" s="16">
        <v>2</v>
      </c>
      <c r="L12" s="15"/>
      <c r="M12" s="15">
        <v>1</v>
      </c>
      <c r="N12" s="15"/>
      <c r="O12" s="14"/>
      <c r="P12" s="14"/>
      <c r="Q12" s="14"/>
      <c r="R12" s="14"/>
      <c r="S12" s="14"/>
      <c r="T12" s="14"/>
      <c r="U12" s="13"/>
      <c r="V12" s="13"/>
      <c r="W12" s="13"/>
      <c r="X12" s="97"/>
      <c r="Y12" s="98"/>
      <c r="Z12" s="5">
        <f t="shared" si="0"/>
        <v>0</v>
      </c>
      <c r="AA12" s="5">
        <f t="shared" si="1"/>
        <v>1</v>
      </c>
      <c r="AB12" s="5">
        <f t="shared" si="2"/>
        <v>0</v>
      </c>
      <c r="AC12" s="5">
        <f t="shared" si="3"/>
        <v>0</v>
      </c>
      <c r="AD12" s="5">
        <f t="shared" si="4"/>
        <v>0</v>
      </c>
      <c r="AE12" s="5">
        <f t="shared" si="5"/>
        <v>0</v>
      </c>
    </row>
    <row r="13" spans="1:31" s="3" customFormat="1" ht="15">
      <c r="A13" s="19">
        <f>IF(ROW()=10,1,COUNTIF(A$9:A12,"&gt;0")+1)</f>
        <v>4</v>
      </c>
      <c r="B13" s="18" t="s">
        <v>72</v>
      </c>
      <c r="C13" s="17" t="s">
        <v>5</v>
      </c>
      <c r="D13" s="17"/>
      <c r="E13" s="17"/>
      <c r="F13" s="16">
        <v>200</v>
      </c>
      <c r="G13" s="16">
        <v>26</v>
      </c>
      <c r="H13" s="16">
        <v>20</v>
      </c>
      <c r="I13" s="16"/>
      <c r="J13" s="16">
        <v>6</v>
      </c>
      <c r="K13" s="16">
        <v>2</v>
      </c>
      <c r="L13" s="15"/>
      <c r="M13" s="15"/>
      <c r="N13" s="15">
        <v>1</v>
      </c>
      <c r="O13" s="14"/>
      <c r="P13" s="14"/>
      <c r="Q13" s="14"/>
      <c r="R13" s="14"/>
      <c r="S13" s="14"/>
      <c r="T13" s="14"/>
      <c r="U13" s="13"/>
      <c r="V13" s="13"/>
      <c r="W13" s="13"/>
      <c r="X13" s="97"/>
      <c r="Y13" s="98"/>
      <c r="Z13" s="5">
        <f t="shared" si="0"/>
        <v>0</v>
      </c>
      <c r="AA13" s="5">
        <f t="shared" si="1"/>
        <v>0</v>
      </c>
      <c r="AB13" s="5">
        <f t="shared" si="2"/>
        <v>1</v>
      </c>
      <c r="AC13" s="5">
        <f t="shared" si="3"/>
        <v>0</v>
      </c>
      <c r="AD13" s="5">
        <f t="shared" si="4"/>
        <v>0</v>
      </c>
      <c r="AE13" s="5">
        <f t="shared" si="5"/>
        <v>0</v>
      </c>
    </row>
    <row r="14" spans="1:31" s="3" customFormat="1" ht="15">
      <c r="A14" s="19">
        <f>IF(ROW()=10,1,COUNTIF(A$9:A13,"&gt;0")+1)</f>
        <v>5</v>
      </c>
      <c r="B14" s="18" t="s">
        <v>65</v>
      </c>
      <c r="C14" s="17" t="s">
        <v>5</v>
      </c>
      <c r="D14" s="17"/>
      <c r="E14" s="17"/>
      <c r="F14" s="16">
        <v>200</v>
      </c>
      <c r="G14" s="16">
        <v>28</v>
      </c>
      <c r="H14" s="16">
        <v>20</v>
      </c>
      <c r="I14" s="16"/>
      <c r="J14" s="16">
        <v>8</v>
      </c>
      <c r="K14" s="16"/>
      <c r="L14" s="15" t="s">
        <v>68</v>
      </c>
      <c r="M14" s="15"/>
      <c r="N14" s="15">
        <v>1</v>
      </c>
      <c r="O14" s="14"/>
      <c r="P14" s="14"/>
      <c r="Q14" s="14"/>
      <c r="R14" s="14"/>
      <c r="S14" s="14"/>
      <c r="T14" s="14"/>
      <c r="U14" s="13"/>
      <c r="V14" s="13"/>
      <c r="W14" s="13"/>
      <c r="X14" s="97"/>
      <c r="Y14" s="98"/>
      <c r="Z14" s="5">
        <f t="shared" si="0"/>
        <v>1</v>
      </c>
      <c r="AA14" s="5">
        <f t="shared" si="1"/>
        <v>0</v>
      </c>
      <c r="AB14" s="5">
        <f t="shared" si="2"/>
        <v>1</v>
      </c>
      <c r="AC14" s="5">
        <f t="shared" si="3"/>
        <v>0</v>
      </c>
      <c r="AD14" s="5">
        <f t="shared" si="4"/>
        <v>0</v>
      </c>
      <c r="AE14" s="5">
        <f t="shared" si="5"/>
        <v>0</v>
      </c>
    </row>
    <row r="15" spans="1:31" s="3" customFormat="1" ht="15">
      <c r="A15" s="19">
        <f>IF(ROW()=10,1,COUNTIF(A$9:A14,"&gt;0")+1)</f>
        <v>6</v>
      </c>
      <c r="B15" s="18" t="s">
        <v>74</v>
      </c>
      <c r="C15" s="17" t="s">
        <v>5</v>
      </c>
      <c r="D15" s="17"/>
      <c r="E15" s="17"/>
      <c r="F15" s="16">
        <v>160</v>
      </c>
      <c r="G15" s="16">
        <v>18</v>
      </c>
      <c r="H15" s="16">
        <v>10</v>
      </c>
      <c r="I15" s="16"/>
      <c r="J15" s="16">
        <v>8</v>
      </c>
      <c r="K15" s="16">
        <v>2</v>
      </c>
      <c r="L15" s="15"/>
      <c r="M15" s="15">
        <v>1</v>
      </c>
      <c r="N15" s="15"/>
      <c r="O15" s="14"/>
      <c r="P15" s="14"/>
      <c r="Q15" s="14"/>
      <c r="R15" s="14"/>
      <c r="S15" s="14"/>
      <c r="T15" s="14"/>
      <c r="U15" s="13"/>
      <c r="V15" s="13"/>
      <c r="W15" s="13"/>
      <c r="X15" s="97"/>
      <c r="Y15" s="98"/>
      <c r="Z15" s="5">
        <f t="shared" si="0"/>
        <v>0</v>
      </c>
      <c r="AA15" s="5">
        <f t="shared" si="1"/>
        <v>1</v>
      </c>
      <c r="AB15" s="5">
        <f t="shared" si="2"/>
        <v>0</v>
      </c>
      <c r="AC15" s="5">
        <f t="shared" si="3"/>
        <v>0</v>
      </c>
      <c r="AD15" s="5">
        <f t="shared" si="4"/>
        <v>0</v>
      </c>
      <c r="AE15" s="5">
        <f t="shared" si="5"/>
        <v>0</v>
      </c>
    </row>
    <row r="16" spans="1:31" s="3" customFormat="1" ht="25.5">
      <c r="A16" s="19">
        <f>IF(ROW()=10,1,COUNTIF(A$9:A15,"&gt;0")+1)</f>
        <v>7</v>
      </c>
      <c r="B16" s="18" t="s">
        <v>89</v>
      </c>
      <c r="C16" s="17" t="s">
        <v>5</v>
      </c>
      <c r="D16" s="17" t="s">
        <v>57</v>
      </c>
      <c r="E16" s="17"/>
      <c r="F16" s="16">
        <v>120</v>
      </c>
      <c r="G16" s="16">
        <v>14</v>
      </c>
      <c r="H16" s="16">
        <v>12</v>
      </c>
      <c r="I16" s="16"/>
      <c r="J16" s="16">
        <v>2</v>
      </c>
      <c r="K16" s="16">
        <v>2</v>
      </c>
      <c r="L16" s="15"/>
      <c r="M16" s="15">
        <v>1</v>
      </c>
      <c r="N16" s="15"/>
      <c r="O16" s="14"/>
      <c r="P16" s="14"/>
      <c r="Q16" s="14"/>
      <c r="R16" s="14"/>
      <c r="S16" s="14"/>
      <c r="T16" s="14"/>
      <c r="U16" s="13"/>
      <c r="V16" s="13"/>
      <c r="W16" s="13"/>
      <c r="X16" s="97"/>
      <c r="Y16" s="98"/>
      <c r="Z16" s="5">
        <f t="shared" si="0"/>
        <v>0</v>
      </c>
      <c r="AA16" s="5">
        <f t="shared" si="1"/>
        <v>1</v>
      </c>
      <c r="AB16" s="5">
        <f t="shared" si="2"/>
        <v>0</v>
      </c>
      <c r="AC16" s="5">
        <f t="shared" si="3"/>
        <v>0</v>
      </c>
      <c r="AD16" s="5">
        <f t="shared" si="4"/>
        <v>0</v>
      </c>
      <c r="AE16" s="5">
        <f t="shared" si="5"/>
        <v>0</v>
      </c>
    </row>
    <row r="17" spans="1:31" s="3" customFormat="1" ht="15">
      <c r="A17" s="19">
        <f>IF(ROW()=10,1,COUNTIF(A$9:A16,"&gt;0")+1)</f>
        <v>8</v>
      </c>
      <c r="B17" s="18" t="s">
        <v>88</v>
      </c>
      <c r="C17" s="17" t="s">
        <v>85</v>
      </c>
      <c r="D17" s="17"/>
      <c r="E17" s="17"/>
      <c r="F17" s="16">
        <v>170</v>
      </c>
      <c r="G17" s="16">
        <v>26</v>
      </c>
      <c r="H17" s="16">
        <v>14</v>
      </c>
      <c r="I17" s="16">
        <v>8</v>
      </c>
      <c r="J17" s="16">
        <v>4</v>
      </c>
      <c r="K17" s="16"/>
      <c r="L17" s="15" t="s">
        <v>68</v>
      </c>
      <c r="M17" s="15"/>
      <c r="N17" s="15">
        <v>1</v>
      </c>
      <c r="O17" s="14"/>
      <c r="P17" s="14"/>
      <c r="Q17" s="14"/>
      <c r="R17" s="14"/>
      <c r="S17" s="14"/>
      <c r="T17" s="14"/>
      <c r="U17" s="13"/>
      <c r="V17" s="13"/>
      <c r="W17" s="13"/>
      <c r="X17" s="97"/>
      <c r="Y17" s="98"/>
      <c r="Z17" s="5">
        <f t="shared" si="0"/>
        <v>1</v>
      </c>
      <c r="AA17" s="5">
        <f t="shared" si="1"/>
        <v>0</v>
      </c>
      <c r="AB17" s="5">
        <f t="shared" si="2"/>
        <v>1</v>
      </c>
      <c r="AC17" s="5">
        <f t="shared" si="3"/>
        <v>0</v>
      </c>
      <c r="AD17" s="5">
        <f t="shared" si="4"/>
        <v>0</v>
      </c>
      <c r="AE17" s="5">
        <f t="shared" si="5"/>
        <v>0</v>
      </c>
    </row>
    <row r="18" spans="1:31" s="3" customFormat="1" ht="15">
      <c r="A18" s="19">
        <f>IF(ROW()=10,1,COUNTIF(A$9:A17,"&gt;0")+1)</f>
        <v>9</v>
      </c>
      <c r="B18" s="18" t="s">
        <v>87</v>
      </c>
      <c r="C18" s="17" t="s">
        <v>85</v>
      </c>
      <c r="D18" s="17"/>
      <c r="E18" s="17"/>
      <c r="F18" s="16">
        <v>120</v>
      </c>
      <c r="G18" s="16">
        <v>20</v>
      </c>
      <c r="H18" s="16">
        <v>12</v>
      </c>
      <c r="I18" s="16"/>
      <c r="J18" s="16">
        <v>8</v>
      </c>
      <c r="K18" s="16">
        <v>2</v>
      </c>
      <c r="L18" s="15"/>
      <c r="M18" s="15"/>
      <c r="N18" s="15">
        <v>1</v>
      </c>
      <c r="O18" s="14"/>
      <c r="P18" s="14"/>
      <c r="Q18" s="14"/>
      <c r="R18" s="14"/>
      <c r="S18" s="14"/>
      <c r="T18" s="14"/>
      <c r="U18" s="13"/>
      <c r="V18" s="13"/>
      <c r="W18" s="13"/>
      <c r="X18" s="97"/>
      <c r="Y18" s="98"/>
      <c r="Z18" s="5">
        <f t="shared" si="0"/>
        <v>0</v>
      </c>
      <c r="AA18" s="5">
        <f t="shared" si="1"/>
        <v>0</v>
      </c>
      <c r="AB18" s="5">
        <f t="shared" si="2"/>
        <v>1</v>
      </c>
      <c r="AC18" s="5">
        <f t="shared" si="3"/>
        <v>0</v>
      </c>
      <c r="AD18" s="5">
        <f t="shared" si="4"/>
        <v>0</v>
      </c>
      <c r="AE18" s="5">
        <f t="shared" si="5"/>
        <v>0</v>
      </c>
    </row>
    <row r="19" spans="1:31" s="3" customFormat="1" ht="15">
      <c r="A19" s="19">
        <f>IF(ROW()=10,1,COUNTIF(A$9:A18,"&gt;0")+1)</f>
        <v>10</v>
      </c>
      <c r="B19" s="18" t="s">
        <v>86</v>
      </c>
      <c r="C19" s="17" t="s">
        <v>85</v>
      </c>
      <c r="D19" s="17"/>
      <c r="E19" s="17"/>
      <c r="F19" s="16">
        <v>80</v>
      </c>
      <c r="G19" s="16">
        <v>12</v>
      </c>
      <c r="H19" s="16">
        <v>8</v>
      </c>
      <c r="I19" s="16"/>
      <c r="J19" s="16">
        <v>4</v>
      </c>
      <c r="K19" s="16">
        <v>2</v>
      </c>
      <c r="L19" s="15"/>
      <c r="M19" s="15"/>
      <c r="N19" s="15">
        <v>1</v>
      </c>
      <c r="O19" s="14"/>
      <c r="P19" s="14"/>
      <c r="Q19" s="14"/>
      <c r="R19" s="14"/>
      <c r="S19" s="14"/>
      <c r="T19" s="14"/>
      <c r="U19" s="13"/>
      <c r="V19" s="13"/>
      <c r="W19" s="13"/>
      <c r="X19" s="97"/>
      <c r="Y19" s="98"/>
      <c r="Z19" s="5">
        <f t="shared" si="0"/>
        <v>0</v>
      </c>
      <c r="AA19" s="5">
        <f t="shared" si="1"/>
        <v>0</v>
      </c>
      <c r="AB19" s="5">
        <f t="shared" si="2"/>
        <v>1</v>
      </c>
      <c r="AC19" s="5">
        <f t="shared" si="3"/>
        <v>0</v>
      </c>
      <c r="AD19" s="5">
        <f t="shared" si="4"/>
        <v>0</v>
      </c>
      <c r="AE19" s="5">
        <f t="shared" si="5"/>
        <v>0</v>
      </c>
    </row>
    <row r="20" spans="1:31" s="3" customFormat="1" ht="15">
      <c r="A20" s="19">
        <f>IF(ROW()=10,1,COUNTIF(A$9:A19,"&gt;0")+1)</f>
        <v>11</v>
      </c>
      <c r="B20" s="18" t="s">
        <v>75</v>
      </c>
      <c r="C20" s="17" t="s">
        <v>85</v>
      </c>
      <c r="D20" s="17"/>
      <c r="E20" s="17"/>
      <c r="F20" s="16">
        <v>130</v>
      </c>
      <c r="G20" s="16">
        <v>16</v>
      </c>
      <c r="H20" s="16">
        <v>12</v>
      </c>
      <c r="I20" s="16"/>
      <c r="J20" s="16">
        <v>4</v>
      </c>
      <c r="K20" s="16"/>
      <c r="L20" s="15" t="s">
        <v>68</v>
      </c>
      <c r="M20" s="15"/>
      <c r="N20" s="15">
        <v>1</v>
      </c>
      <c r="O20" s="14"/>
      <c r="P20" s="14"/>
      <c r="Q20" s="14"/>
      <c r="R20" s="14"/>
      <c r="S20" s="14"/>
      <c r="T20" s="14"/>
      <c r="U20" s="13"/>
      <c r="V20" s="13"/>
      <c r="W20" s="13"/>
      <c r="X20" s="97"/>
      <c r="Y20" s="98"/>
      <c r="Z20" s="5">
        <f t="shared" si="0"/>
        <v>1</v>
      </c>
      <c r="AA20" s="5">
        <f t="shared" si="1"/>
        <v>0</v>
      </c>
      <c r="AB20" s="5">
        <f t="shared" si="2"/>
        <v>1</v>
      </c>
      <c r="AC20" s="5">
        <f t="shared" si="3"/>
        <v>0</v>
      </c>
      <c r="AD20" s="5">
        <f t="shared" si="4"/>
        <v>0</v>
      </c>
      <c r="AE20" s="5">
        <f t="shared" si="5"/>
        <v>0</v>
      </c>
    </row>
    <row r="21" spans="1:31" s="3" customFormat="1" ht="15">
      <c r="A21" s="19">
        <f>IF(ROW()=10,1,COUNTIF(A$9:A20,"&gt;0")+1)</f>
        <v>12</v>
      </c>
      <c r="B21" s="18" t="s">
        <v>84</v>
      </c>
      <c r="C21" s="17" t="s">
        <v>83</v>
      </c>
      <c r="D21" s="17"/>
      <c r="E21" s="17"/>
      <c r="F21" s="16"/>
      <c r="G21" s="16" t="s">
        <v>82</v>
      </c>
      <c r="H21" s="16"/>
      <c r="I21" s="16"/>
      <c r="J21" s="16"/>
      <c r="K21" s="16"/>
      <c r="L21" s="15"/>
      <c r="M21" s="15" t="s">
        <v>61</v>
      </c>
      <c r="N21" s="15"/>
      <c r="O21" s="14"/>
      <c r="P21" s="14"/>
      <c r="Q21" s="14"/>
      <c r="R21" s="14"/>
      <c r="S21" s="14"/>
      <c r="T21" s="14"/>
      <c r="U21" s="13"/>
      <c r="V21" s="13"/>
      <c r="W21" s="13"/>
      <c r="X21" s="97"/>
      <c r="Y21" s="98"/>
      <c r="Z21" s="5">
        <f t="shared" si="0"/>
        <v>0</v>
      </c>
      <c r="AA21" s="5">
        <f t="shared" si="1"/>
        <v>1</v>
      </c>
      <c r="AB21" s="5">
        <f t="shared" si="2"/>
        <v>0</v>
      </c>
      <c r="AC21" s="5">
        <f t="shared" si="3"/>
        <v>0</v>
      </c>
      <c r="AD21" s="5">
        <f t="shared" si="4"/>
        <v>0</v>
      </c>
      <c r="AE21" s="5">
        <f t="shared" si="5"/>
        <v>0</v>
      </c>
    </row>
    <row r="22" spans="1:25" s="3" customFormat="1" ht="15">
      <c r="A22" s="12"/>
      <c r="B22" s="11"/>
      <c r="C22" s="10"/>
      <c r="D22" s="10"/>
      <c r="E22" s="10"/>
      <c r="F22" s="9"/>
      <c r="G22" s="9"/>
      <c r="H22" s="9"/>
      <c r="I22" s="9"/>
      <c r="J22" s="9"/>
      <c r="K22" s="9"/>
      <c r="L22" s="8">
        <f>SUM(Z10:Z21)</f>
        <v>3</v>
      </c>
      <c r="M22" s="8">
        <f>SUM(AA10:AA21)</f>
        <v>5</v>
      </c>
      <c r="N22" s="8">
        <f>SUM(AB10:AB21)</f>
        <v>7</v>
      </c>
      <c r="O22" s="7"/>
      <c r="P22" s="7"/>
      <c r="Q22" s="7"/>
      <c r="R22" s="7"/>
      <c r="S22" s="7"/>
      <c r="T22" s="7"/>
      <c r="U22" s="6">
        <f>SUM(AC10:AC21)</f>
        <v>0</v>
      </c>
      <c r="V22" s="6">
        <f>SUM(AD10:AD21)</f>
        <v>0</v>
      </c>
      <c r="W22" s="6">
        <f>SUM(AE10:AE21)</f>
        <v>0</v>
      </c>
      <c r="X22" s="99"/>
      <c r="Y22" s="100"/>
    </row>
    <row r="23" s="3" customFormat="1" ht="15"/>
    <row r="24" spans="1:15" s="3" customFormat="1" ht="15">
      <c r="A24" s="5"/>
      <c r="B24" s="4" t="s">
        <v>2</v>
      </c>
      <c r="C24" s="4" t="s">
        <v>1</v>
      </c>
      <c r="O24" s="4" t="s">
        <v>0</v>
      </c>
    </row>
  </sheetData>
  <mergeCells count="17">
    <mergeCell ref="X17:Y17"/>
    <mergeCell ref="X7:Y9"/>
    <mergeCell ref="C8:C9"/>
    <mergeCell ref="D8:D9"/>
    <mergeCell ref="E8:E9"/>
    <mergeCell ref="X10:Y10"/>
    <mergeCell ref="X11:Y11"/>
    <mergeCell ref="X12:Y12"/>
    <mergeCell ref="X13:Y13"/>
    <mergeCell ref="X14:Y14"/>
    <mergeCell ref="X15:Y15"/>
    <mergeCell ref="X16:Y16"/>
    <mergeCell ref="X18:Y18"/>
    <mergeCell ref="X19:Y19"/>
    <mergeCell ref="X20:Y20"/>
    <mergeCell ref="X21:Y21"/>
    <mergeCell ref="X22:Y22"/>
  </mergeCells>
  <conditionalFormatting sqref="D10:D22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K6" sqref="K6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7" customFormat="1" ht="15.75">
      <c r="A1" s="91"/>
      <c r="C1" s="90" t="s">
        <v>51</v>
      </c>
      <c r="D1" s="89">
        <v>5</v>
      </c>
      <c r="E1" s="86" t="s">
        <v>50</v>
      </c>
      <c r="I1" s="80">
        <v>2010</v>
      </c>
      <c r="J1" s="87"/>
      <c r="K1" s="84" t="str">
        <f>IF(MID(Специальность,5,2)="00","г.)  направления","г.)  специальности")</f>
        <v>г.)  специальности</v>
      </c>
      <c r="M1" s="84"/>
      <c r="N1" s="83"/>
      <c r="O1" s="1"/>
      <c r="Q1" s="94" t="s">
        <v>92</v>
      </c>
      <c r="T1" s="93" t="s">
        <v>48</v>
      </c>
      <c r="V1" s="92"/>
      <c r="W1" s="92"/>
      <c r="X1" s="92"/>
      <c r="Y1" s="78"/>
    </row>
    <row r="2" spans="1:25" s="77" customFormat="1" ht="15.75">
      <c r="A2" s="91"/>
      <c r="B2" s="90"/>
      <c r="C2" s="89"/>
      <c r="D2" s="81" t="s">
        <v>47</v>
      </c>
      <c r="E2" s="88" t="s">
        <v>46</v>
      </c>
      <c r="F2" s="87"/>
      <c r="G2" s="86" t="s">
        <v>45</v>
      </c>
      <c r="H2" s="85"/>
      <c r="I2" s="85"/>
      <c r="L2" s="77" t="s">
        <v>44</v>
      </c>
      <c r="M2" s="84"/>
      <c r="N2" s="83"/>
      <c r="O2" s="1"/>
      <c r="P2" s="82" t="s">
        <v>43</v>
      </c>
      <c r="R2" s="81"/>
      <c r="S2" s="80"/>
      <c r="T2" s="79" t="s">
        <v>42</v>
      </c>
      <c r="U2" s="79"/>
      <c r="V2" s="68"/>
      <c r="W2" s="68"/>
      <c r="X2" s="68"/>
      <c r="Y2" s="78"/>
    </row>
    <row r="3" spans="1:25" s="3" customFormat="1" ht="16.5" customHeight="1">
      <c r="A3" s="5"/>
      <c r="B3" s="52"/>
      <c r="C3" s="76" t="s">
        <v>41</v>
      </c>
      <c r="D3" s="52"/>
      <c r="E3" s="52"/>
      <c r="F3" s="52"/>
      <c r="G3" s="52"/>
      <c r="H3" s="52"/>
      <c r="I3" s="52"/>
      <c r="J3" s="52"/>
      <c r="K3" s="52"/>
      <c r="L3" s="75" t="s">
        <v>40</v>
      </c>
      <c r="M3" s="52"/>
      <c r="N3" s="52"/>
      <c r="O3" s="52"/>
      <c r="P3" s="52"/>
      <c r="Q3" s="52"/>
      <c r="R3" s="52"/>
      <c r="S3" s="52"/>
      <c r="U3" s="74"/>
      <c r="V3" s="73"/>
      <c r="W3" s="73"/>
      <c r="X3" s="72"/>
      <c r="Y3" s="69"/>
    </row>
    <row r="4" spans="1:25" s="67" customFormat="1" ht="18" customHeight="1">
      <c r="A4" s="71"/>
      <c r="B4" s="55" t="s">
        <v>39</v>
      </c>
      <c r="C4" s="61">
        <f>(H4-F4)/7</f>
        <v>0</v>
      </c>
      <c r="D4" s="60" t="s">
        <v>37</v>
      </c>
      <c r="E4" s="60"/>
      <c r="F4" s="56"/>
      <c r="G4" s="57" t="s">
        <v>32</v>
      </c>
      <c r="H4" s="56"/>
      <c r="I4" s="52"/>
      <c r="J4" s="60"/>
      <c r="K4" s="52"/>
      <c r="L4" s="52"/>
      <c r="M4" s="55" t="s">
        <v>39</v>
      </c>
      <c r="N4" s="54" t="s">
        <v>33</v>
      </c>
      <c r="O4" s="56">
        <v>41918</v>
      </c>
      <c r="P4" s="57" t="s">
        <v>32</v>
      </c>
      <c r="Q4" s="56">
        <v>41967</v>
      </c>
      <c r="R4" s="54"/>
      <c r="S4" s="60"/>
      <c r="U4" s="70" t="s">
        <v>38</v>
      </c>
      <c r="V4" s="69"/>
      <c r="W4" s="69"/>
      <c r="X4" s="63"/>
      <c r="Y4" s="68"/>
    </row>
    <row r="5" spans="1:25" s="51" customFormat="1" ht="18" customHeight="1">
      <c r="A5" s="62"/>
      <c r="B5" s="55" t="s">
        <v>36</v>
      </c>
      <c r="C5" s="61">
        <f>(H5-F5)/7</f>
        <v>0</v>
      </c>
      <c r="D5" s="60" t="s">
        <v>37</v>
      </c>
      <c r="E5" s="60"/>
      <c r="F5" s="56"/>
      <c r="G5" s="57" t="s">
        <v>32</v>
      </c>
      <c r="H5" s="56"/>
      <c r="I5" s="66"/>
      <c r="J5" s="66"/>
      <c r="K5" s="52"/>
      <c r="L5" s="52"/>
      <c r="M5" s="55" t="s">
        <v>36</v>
      </c>
      <c r="N5" s="54" t="s">
        <v>33</v>
      </c>
      <c r="O5" s="56"/>
      <c r="P5" s="57" t="s">
        <v>32</v>
      </c>
      <c r="Q5" s="56"/>
      <c r="R5" s="54"/>
      <c r="S5" s="53"/>
      <c r="U5" s="64" t="s">
        <v>35</v>
      </c>
      <c r="V5" s="65"/>
      <c r="W5" s="65"/>
      <c r="X5" s="64"/>
      <c r="Y5" s="63"/>
    </row>
    <row r="6" spans="1:20" s="51" customFormat="1" ht="17.25" customHeight="1">
      <c r="A6" s="62"/>
      <c r="B6" s="55"/>
      <c r="C6" s="61"/>
      <c r="D6" s="60"/>
      <c r="E6" s="60"/>
      <c r="F6" s="53"/>
      <c r="G6" s="59" t="s">
        <v>34</v>
      </c>
      <c r="H6" s="58" t="s">
        <v>33</v>
      </c>
      <c r="I6" s="56"/>
      <c r="J6" s="57" t="s">
        <v>32</v>
      </c>
      <c r="K6" s="56"/>
      <c r="L6" s="52"/>
      <c r="M6" s="55"/>
      <c r="N6" s="54"/>
      <c r="O6" s="53"/>
      <c r="P6" s="52"/>
      <c r="Q6" s="52"/>
      <c r="R6" s="52"/>
      <c r="S6" s="52"/>
      <c r="T6" s="52"/>
    </row>
    <row r="7" spans="1:25" s="3" customFormat="1" ht="12.75" customHeight="1">
      <c r="A7" s="50"/>
      <c r="B7" s="49"/>
      <c r="C7" s="48"/>
      <c r="D7" s="47"/>
      <c r="E7" s="46"/>
      <c r="F7" s="42" t="s">
        <v>31</v>
      </c>
      <c r="G7" s="42"/>
      <c r="H7" s="42"/>
      <c r="I7" s="43"/>
      <c r="J7" s="42"/>
      <c r="K7" s="42"/>
      <c r="L7" s="42"/>
      <c r="M7" s="45" t="s">
        <v>30</v>
      </c>
      <c r="N7" s="44"/>
      <c r="O7" s="42" t="s">
        <v>31</v>
      </c>
      <c r="P7" s="42"/>
      <c r="Q7" s="42"/>
      <c r="R7" s="43"/>
      <c r="S7" s="42"/>
      <c r="T7" s="42"/>
      <c r="U7" s="42"/>
      <c r="V7" s="41" t="s">
        <v>30</v>
      </c>
      <c r="W7" s="40"/>
      <c r="X7" s="101" t="s">
        <v>29</v>
      </c>
      <c r="Y7" s="102"/>
    </row>
    <row r="8" spans="1:25" s="3" customFormat="1" ht="13.5" customHeight="1">
      <c r="A8" s="39"/>
      <c r="B8" s="38"/>
      <c r="C8" s="107" t="s">
        <v>28</v>
      </c>
      <c r="D8" s="107" t="s">
        <v>27</v>
      </c>
      <c r="E8" s="107" t="s">
        <v>26</v>
      </c>
      <c r="F8" s="37" t="s">
        <v>25</v>
      </c>
      <c r="G8" s="35"/>
      <c r="H8" s="36" t="s">
        <v>23</v>
      </c>
      <c r="I8" s="36"/>
      <c r="J8" s="36"/>
      <c r="K8" s="36"/>
      <c r="L8" s="35"/>
      <c r="M8" s="34" t="s">
        <v>22</v>
      </c>
      <c r="N8" s="33"/>
      <c r="O8" s="32" t="s">
        <v>24</v>
      </c>
      <c r="P8" s="30"/>
      <c r="Q8" s="31" t="s">
        <v>23</v>
      </c>
      <c r="R8" s="31"/>
      <c r="S8" s="31"/>
      <c r="T8" s="31"/>
      <c r="U8" s="30"/>
      <c r="V8" s="29" t="s">
        <v>22</v>
      </c>
      <c r="W8" s="28"/>
      <c r="X8" s="103"/>
      <c r="Y8" s="104"/>
    </row>
    <row r="9" spans="1:25" s="3" customFormat="1" ht="45" customHeight="1">
      <c r="A9" s="27" t="s">
        <v>21</v>
      </c>
      <c r="B9" s="26" t="s">
        <v>20</v>
      </c>
      <c r="C9" s="108"/>
      <c r="D9" s="108"/>
      <c r="E9" s="108"/>
      <c r="F9" s="25" t="s">
        <v>19</v>
      </c>
      <c r="G9" s="25" t="s">
        <v>18</v>
      </c>
      <c r="H9" s="23" t="s">
        <v>17</v>
      </c>
      <c r="I9" s="23" t="s">
        <v>16</v>
      </c>
      <c r="J9" s="23" t="s">
        <v>15</v>
      </c>
      <c r="K9" s="24" t="s">
        <v>14</v>
      </c>
      <c r="L9" s="23" t="s">
        <v>13</v>
      </c>
      <c r="M9" s="9" t="s">
        <v>12</v>
      </c>
      <c r="N9" s="9" t="s">
        <v>11</v>
      </c>
      <c r="O9" s="22" t="s">
        <v>19</v>
      </c>
      <c r="P9" s="22" t="s">
        <v>18</v>
      </c>
      <c r="Q9" s="20" t="s">
        <v>17</v>
      </c>
      <c r="R9" s="20" t="s">
        <v>16</v>
      </c>
      <c r="S9" s="20" t="s">
        <v>15</v>
      </c>
      <c r="T9" s="21" t="s">
        <v>14</v>
      </c>
      <c r="U9" s="20" t="s">
        <v>13</v>
      </c>
      <c r="V9" s="7" t="s">
        <v>12</v>
      </c>
      <c r="W9" s="7" t="s">
        <v>11</v>
      </c>
      <c r="X9" s="105"/>
      <c r="Y9" s="106"/>
    </row>
    <row r="10" spans="1:31" s="3" customFormat="1" ht="15">
      <c r="A10" s="19">
        <f>IF(ROW()=10,1,COUNTIF(A$9:A9,"&gt;0")+1)</f>
        <v>1</v>
      </c>
      <c r="B10" s="18" t="s">
        <v>4</v>
      </c>
      <c r="C10" s="17" t="s">
        <v>7</v>
      </c>
      <c r="D10" s="17"/>
      <c r="E10" s="17"/>
      <c r="F10" s="16">
        <v>204</v>
      </c>
      <c r="G10" s="16">
        <v>20</v>
      </c>
      <c r="H10" s="16">
        <v>20</v>
      </c>
      <c r="I10" s="16"/>
      <c r="J10" s="16"/>
      <c r="K10" s="16"/>
      <c r="L10" s="15"/>
      <c r="M10" s="15">
        <v>1</v>
      </c>
      <c r="N10" s="15"/>
      <c r="O10" s="14"/>
      <c r="P10" s="14"/>
      <c r="Q10" s="14"/>
      <c r="R10" s="14"/>
      <c r="S10" s="14"/>
      <c r="T10" s="14"/>
      <c r="U10" s="13"/>
      <c r="V10" s="13"/>
      <c r="W10" s="13"/>
      <c r="X10" s="97"/>
      <c r="Y10" s="98"/>
      <c r="Z10" s="5">
        <f aca="true" t="shared" si="0" ref="Z10:Z22">IF(L10&lt;&gt;"",1,0)</f>
        <v>0</v>
      </c>
      <c r="AA10" s="5">
        <f aca="true" t="shared" si="1" ref="AA10:AA22">IF(M10&lt;&gt;"",1,0)</f>
        <v>1</v>
      </c>
      <c r="AB10" s="5">
        <f aca="true" t="shared" si="2" ref="AB10:AB22">IF(N10&lt;&gt;"",1,0)</f>
        <v>0</v>
      </c>
      <c r="AC10" s="5">
        <f aca="true" t="shared" si="3" ref="AC10:AC22">IF(U10&lt;&gt;"",1,0)</f>
        <v>0</v>
      </c>
      <c r="AD10" s="5">
        <f aca="true" t="shared" si="4" ref="AD10:AD22">IF(V10&lt;&gt;"",1,0)</f>
        <v>0</v>
      </c>
      <c r="AE10" s="5">
        <f aca="true" t="shared" si="5" ref="AE10:AE22">IF(W10&lt;&gt;"",1,0)</f>
        <v>0</v>
      </c>
    </row>
    <row r="11" spans="1:31" s="3" customFormat="1" ht="15">
      <c r="A11" s="19">
        <f>IF(ROW()=10,1,COUNTIF(A$9:A10,"&gt;0")+1)</f>
        <v>2</v>
      </c>
      <c r="B11" s="18" t="s">
        <v>90</v>
      </c>
      <c r="C11" s="17" t="s">
        <v>5</v>
      </c>
      <c r="D11" s="17"/>
      <c r="E11" s="17"/>
      <c r="F11" s="16">
        <v>130</v>
      </c>
      <c r="G11" s="16">
        <v>12</v>
      </c>
      <c r="H11" s="16">
        <v>8</v>
      </c>
      <c r="I11" s="16"/>
      <c r="J11" s="16">
        <v>4</v>
      </c>
      <c r="K11" s="16"/>
      <c r="L11" s="15" t="s">
        <v>103</v>
      </c>
      <c r="M11" s="15"/>
      <c r="N11" s="15">
        <v>1</v>
      </c>
      <c r="O11" s="14"/>
      <c r="P11" s="14"/>
      <c r="Q11" s="14"/>
      <c r="R11" s="14"/>
      <c r="S11" s="14"/>
      <c r="T11" s="14"/>
      <c r="U11" s="13"/>
      <c r="V11" s="13"/>
      <c r="W11" s="13"/>
      <c r="X11" s="97"/>
      <c r="Y11" s="98"/>
      <c r="Z11" s="5">
        <f t="shared" si="0"/>
        <v>1</v>
      </c>
      <c r="AA11" s="5">
        <f t="shared" si="1"/>
        <v>0</v>
      </c>
      <c r="AB11" s="5">
        <f t="shared" si="2"/>
        <v>1</v>
      </c>
      <c r="AC11" s="5">
        <f t="shared" si="3"/>
        <v>0</v>
      </c>
      <c r="AD11" s="5">
        <f t="shared" si="4"/>
        <v>0</v>
      </c>
      <c r="AE11" s="5">
        <f t="shared" si="5"/>
        <v>0</v>
      </c>
    </row>
    <row r="12" spans="1:31" s="3" customFormat="1" ht="15">
      <c r="A12" s="19">
        <f>IF(ROW()=10,1,COUNTIF(A$9:A11,"&gt;0")+1)</f>
        <v>3</v>
      </c>
      <c r="B12" s="18" t="s">
        <v>78</v>
      </c>
      <c r="C12" s="17" t="s">
        <v>5</v>
      </c>
      <c r="D12" s="17"/>
      <c r="E12" s="17"/>
      <c r="F12" s="16">
        <v>210</v>
      </c>
      <c r="G12" s="16">
        <v>26</v>
      </c>
      <c r="H12" s="16">
        <v>22</v>
      </c>
      <c r="I12" s="16"/>
      <c r="J12" s="16">
        <v>4</v>
      </c>
      <c r="K12" s="16"/>
      <c r="L12" s="15" t="s">
        <v>68</v>
      </c>
      <c r="M12" s="15"/>
      <c r="N12" s="15">
        <v>1</v>
      </c>
      <c r="O12" s="14"/>
      <c r="P12" s="14"/>
      <c r="Q12" s="14"/>
      <c r="R12" s="14"/>
      <c r="S12" s="14"/>
      <c r="T12" s="14"/>
      <c r="U12" s="13"/>
      <c r="V12" s="13"/>
      <c r="W12" s="13"/>
      <c r="X12" s="97"/>
      <c r="Y12" s="98"/>
      <c r="Z12" s="5">
        <f t="shared" si="0"/>
        <v>1</v>
      </c>
      <c r="AA12" s="5">
        <f t="shared" si="1"/>
        <v>0</v>
      </c>
      <c r="AB12" s="5">
        <f t="shared" si="2"/>
        <v>1</v>
      </c>
      <c r="AC12" s="5">
        <f t="shared" si="3"/>
        <v>0</v>
      </c>
      <c r="AD12" s="5">
        <f t="shared" si="4"/>
        <v>0</v>
      </c>
      <c r="AE12" s="5">
        <f t="shared" si="5"/>
        <v>0</v>
      </c>
    </row>
    <row r="13" spans="1:31" s="3" customFormat="1" ht="15">
      <c r="A13" s="19">
        <f>IF(ROW()=10,1,COUNTIF(A$9:A12,"&gt;0")+1)</f>
        <v>4</v>
      </c>
      <c r="B13" s="18" t="s">
        <v>102</v>
      </c>
      <c r="C13" s="17" t="s">
        <v>5</v>
      </c>
      <c r="D13" s="17"/>
      <c r="E13" s="17"/>
      <c r="F13" s="16">
        <v>160</v>
      </c>
      <c r="G13" s="16">
        <v>18</v>
      </c>
      <c r="H13" s="16">
        <v>14</v>
      </c>
      <c r="I13" s="16"/>
      <c r="J13" s="16">
        <v>4</v>
      </c>
      <c r="K13" s="16">
        <v>2</v>
      </c>
      <c r="L13" s="15"/>
      <c r="M13" s="15">
        <v>1</v>
      </c>
      <c r="N13" s="15"/>
      <c r="O13" s="14"/>
      <c r="P13" s="14"/>
      <c r="Q13" s="14"/>
      <c r="R13" s="14"/>
      <c r="S13" s="14"/>
      <c r="T13" s="14"/>
      <c r="U13" s="13"/>
      <c r="V13" s="13"/>
      <c r="W13" s="13"/>
      <c r="X13" s="97"/>
      <c r="Y13" s="98"/>
      <c r="Z13" s="5">
        <f t="shared" si="0"/>
        <v>0</v>
      </c>
      <c r="AA13" s="5">
        <f t="shared" si="1"/>
        <v>1</v>
      </c>
      <c r="AB13" s="5">
        <f t="shared" si="2"/>
        <v>0</v>
      </c>
      <c r="AC13" s="5">
        <f t="shared" si="3"/>
        <v>0</v>
      </c>
      <c r="AD13" s="5">
        <f t="shared" si="4"/>
        <v>0</v>
      </c>
      <c r="AE13" s="5">
        <f t="shared" si="5"/>
        <v>0</v>
      </c>
    </row>
    <row r="14" spans="1:31" s="3" customFormat="1" ht="15">
      <c r="A14" s="19">
        <f>IF(ROW()=10,1,COUNTIF(A$9:A13,"&gt;0")+1)</f>
        <v>5</v>
      </c>
      <c r="B14" s="18" t="s">
        <v>101</v>
      </c>
      <c r="C14" s="17" t="s">
        <v>5</v>
      </c>
      <c r="D14" s="17"/>
      <c r="E14" s="17"/>
      <c r="F14" s="16">
        <v>130</v>
      </c>
      <c r="G14" s="16">
        <v>16</v>
      </c>
      <c r="H14" s="16">
        <v>12</v>
      </c>
      <c r="I14" s="16"/>
      <c r="J14" s="16">
        <v>4</v>
      </c>
      <c r="K14" s="16">
        <v>2</v>
      </c>
      <c r="L14" s="15"/>
      <c r="M14" s="15">
        <v>1</v>
      </c>
      <c r="N14" s="15"/>
      <c r="O14" s="14"/>
      <c r="P14" s="14"/>
      <c r="Q14" s="14"/>
      <c r="R14" s="14"/>
      <c r="S14" s="14"/>
      <c r="T14" s="14"/>
      <c r="U14" s="13"/>
      <c r="V14" s="13"/>
      <c r="W14" s="13"/>
      <c r="X14" s="97"/>
      <c r="Y14" s="98"/>
      <c r="Z14" s="5">
        <f t="shared" si="0"/>
        <v>0</v>
      </c>
      <c r="AA14" s="5">
        <f t="shared" si="1"/>
        <v>1</v>
      </c>
      <c r="AB14" s="5">
        <f t="shared" si="2"/>
        <v>0</v>
      </c>
      <c r="AC14" s="5">
        <f t="shared" si="3"/>
        <v>0</v>
      </c>
      <c r="AD14" s="5">
        <f t="shared" si="4"/>
        <v>0</v>
      </c>
      <c r="AE14" s="5">
        <f t="shared" si="5"/>
        <v>0</v>
      </c>
    </row>
    <row r="15" spans="1:31" s="3" customFormat="1" ht="15">
      <c r="A15" s="19">
        <f>IF(ROW()=10,1,COUNTIF(A$9:A14,"&gt;0")+1)</f>
        <v>6</v>
      </c>
      <c r="B15" s="18" t="s">
        <v>100</v>
      </c>
      <c r="C15" s="17" t="s">
        <v>85</v>
      </c>
      <c r="D15" s="17"/>
      <c r="E15" s="17"/>
      <c r="F15" s="16">
        <v>110</v>
      </c>
      <c r="G15" s="16">
        <v>16</v>
      </c>
      <c r="H15" s="16">
        <v>14</v>
      </c>
      <c r="I15" s="16"/>
      <c r="J15" s="16">
        <v>2</v>
      </c>
      <c r="K15" s="16">
        <v>2</v>
      </c>
      <c r="L15" s="15"/>
      <c r="M15" s="15"/>
      <c r="N15" s="15">
        <v>1</v>
      </c>
      <c r="O15" s="14"/>
      <c r="P15" s="14"/>
      <c r="Q15" s="14"/>
      <c r="R15" s="14"/>
      <c r="S15" s="14"/>
      <c r="T15" s="14"/>
      <c r="U15" s="13"/>
      <c r="V15" s="13"/>
      <c r="W15" s="13"/>
      <c r="X15" s="97"/>
      <c r="Y15" s="98"/>
      <c r="Z15" s="5">
        <f t="shared" si="0"/>
        <v>0</v>
      </c>
      <c r="AA15" s="5">
        <f t="shared" si="1"/>
        <v>0</v>
      </c>
      <c r="AB15" s="5">
        <f t="shared" si="2"/>
        <v>1</v>
      </c>
      <c r="AC15" s="5">
        <f t="shared" si="3"/>
        <v>0</v>
      </c>
      <c r="AD15" s="5">
        <f t="shared" si="4"/>
        <v>0</v>
      </c>
      <c r="AE15" s="5">
        <f t="shared" si="5"/>
        <v>0</v>
      </c>
    </row>
    <row r="16" spans="1:31" s="3" customFormat="1" ht="15">
      <c r="A16" s="19">
        <f>IF(ROW()=10,1,COUNTIF(A$9:A15,"&gt;0")+1)</f>
        <v>7</v>
      </c>
      <c r="B16" s="18" t="s">
        <v>99</v>
      </c>
      <c r="C16" s="17" t="s">
        <v>85</v>
      </c>
      <c r="D16" s="17"/>
      <c r="E16" s="17"/>
      <c r="F16" s="16">
        <v>100</v>
      </c>
      <c r="G16" s="16">
        <v>14</v>
      </c>
      <c r="H16" s="16">
        <v>12</v>
      </c>
      <c r="I16" s="16"/>
      <c r="J16" s="16">
        <v>2</v>
      </c>
      <c r="K16" s="16">
        <v>2</v>
      </c>
      <c r="L16" s="15"/>
      <c r="M16" s="15"/>
      <c r="N16" s="15">
        <v>1</v>
      </c>
      <c r="O16" s="14"/>
      <c r="P16" s="14"/>
      <c r="Q16" s="14"/>
      <c r="R16" s="14"/>
      <c r="S16" s="14"/>
      <c r="T16" s="14"/>
      <c r="U16" s="13"/>
      <c r="V16" s="13"/>
      <c r="W16" s="13"/>
      <c r="X16" s="97"/>
      <c r="Y16" s="98"/>
      <c r="Z16" s="5">
        <f t="shared" si="0"/>
        <v>0</v>
      </c>
      <c r="AA16" s="5">
        <f t="shared" si="1"/>
        <v>0</v>
      </c>
      <c r="AB16" s="5">
        <f t="shared" si="2"/>
        <v>1</v>
      </c>
      <c r="AC16" s="5">
        <f t="shared" si="3"/>
        <v>0</v>
      </c>
      <c r="AD16" s="5">
        <f t="shared" si="4"/>
        <v>0</v>
      </c>
      <c r="AE16" s="5">
        <f t="shared" si="5"/>
        <v>0</v>
      </c>
    </row>
    <row r="17" spans="1:31" s="3" customFormat="1" ht="15">
      <c r="A17" s="19">
        <f>IF(ROW()=10,1,COUNTIF(A$9:A16,"&gt;0")+1)</f>
        <v>8</v>
      </c>
      <c r="B17" s="18" t="s">
        <v>98</v>
      </c>
      <c r="C17" s="17" t="s">
        <v>85</v>
      </c>
      <c r="D17" s="17"/>
      <c r="E17" s="17"/>
      <c r="F17" s="16">
        <v>100</v>
      </c>
      <c r="G17" s="16">
        <v>14</v>
      </c>
      <c r="H17" s="16">
        <v>12</v>
      </c>
      <c r="I17" s="16"/>
      <c r="J17" s="16">
        <v>2</v>
      </c>
      <c r="K17" s="16">
        <v>2</v>
      </c>
      <c r="L17" s="15"/>
      <c r="M17" s="15"/>
      <c r="N17" s="15">
        <v>1</v>
      </c>
      <c r="O17" s="14"/>
      <c r="P17" s="14"/>
      <c r="Q17" s="14"/>
      <c r="R17" s="14"/>
      <c r="S17" s="14"/>
      <c r="T17" s="14"/>
      <c r="U17" s="13"/>
      <c r="V17" s="13"/>
      <c r="W17" s="13"/>
      <c r="X17" s="97"/>
      <c r="Y17" s="98"/>
      <c r="Z17" s="5">
        <f t="shared" si="0"/>
        <v>0</v>
      </c>
      <c r="AA17" s="5">
        <f t="shared" si="1"/>
        <v>0</v>
      </c>
      <c r="AB17" s="5">
        <f t="shared" si="2"/>
        <v>1</v>
      </c>
      <c r="AC17" s="5">
        <f t="shared" si="3"/>
        <v>0</v>
      </c>
      <c r="AD17" s="5">
        <f t="shared" si="4"/>
        <v>0</v>
      </c>
      <c r="AE17" s="5">
        <f t="shared" si="5"/>
        <v>0</v>
      </c>
    </row>
    <row r="18" spans="1:31" s="3" customFormat="1" ht="15">
      <c r="A18" s="19">
        <f>IF(ROW()=10,1,COUNTIF(A$9:A17,"&gt;0")+1)</f>
        <v>9</v>
      </c>
      <c r="B18" s="18" t="s">
        <v>97</v>
      </c>
      <c r="C18" s="17" t="s">
        <v>85</v>
      </c>
      <c r="D18" s="17"/>
      <c r="E18" s="17"/>
      <c r="F18" s="16">
        <v>70</v>
      </c>
      <c r="G18" s="16">
        <v>12</v>
      </c>
      <c r="H18" s="16">
        <v>10</v>
      </c>
      <c r="I18" s="16"/>
      <c r="J18" s="16">
        <v>2</v>
      </c>
      <c r="K18" s="16">
        <v>1</v>
      </c>
      <c r="L18" s="15"/>
      <c r="M18" s="15">
        <v>1</v>
      </c>
      <c r="N18" s="15"/>
      <c r="O18" s="14"/>
      <c r="P18" s="14"/>
      <c r="Q18" s="14"/>
      <c r="R18" s="14"/>
      <c r="S18" s="14"/>
      <c r="T18" s="14"/>
      <c r="U18" s="13"/>
      <c r="V18" s="13"/>
      <c r="W18" s="13"/>
      <c r="X18" s="97"/>
      <c r="Y18" s="98"/>
      <c r="Z18" s="5">
        <f t="shared" si="0"/>
        <v>0</v>
      </c>
      <c r="AA18" s="5">
        <f t="shared" si="1"/>
        <v>1</v>
      </c>
      <c r="AB18" s="5">
        <f t="shared" si="2"/>
        <v>0</v>
      </c>
      <c r="AC18" s="5">
        <f t="shared" si="3"/>
        <v>0</v>
      </c>
      <c r="AD18" s="5">
        <f t="shared" si="4"/>
        <v>0</v>
      </c>
      <c r="AE18" s="5">
        <f t="shared" si="5"/>
        <v>0</v>
      </c>
    </row>
    <row r="19" spans="1:31" s="3" customFormat="1" ht="15">
      <c r="A19" s="19">
        <f>IF(ROW()=10,1,COUNTIF(A$9:A18,"&gt;0")+1)</f>
        <v>10</v>
      </c>
      <c r="B19" s="18" t="s">
        <v>96</v>
      </c>
      <c r="C19" s="17" t="s">
        <v>85</v>
      </c>
      <c r="D19" s="17"/>
      <c r="E19" s="17"/>
      <c r="F19" s="16">
        <v>50</v>
      </c>
      <c r="G19" s="16">
        <v>8</v>
      </c>
      <c r="H19" s="16">
        <v>6</v>
      </c>
      <c r="I19" s="16"/>
      <c r="J19" s="16">
        <v>2</v>
      </c>
      <c r="K19" s="16">
        <v>1</v>
      </c>
      <c r="L19" s="15"/>
      <c r="M19" s="15">
        <v>1</v>
      </c>
      <c r="N19" s="15"/>
      <c r="O19" s="14"/>
      <c r="P19" s="14"/>
      <c r="Q19" s="14"/>
      <c r="R19" s="14"/>
      <c r="S19" s="14"/>
      <c r="T19" s="14"/>
      <c r="U19" s="13"/>
      <c r="V19" s="13"/>
      <c r="W19" s="13"/>
      <c r="X19" s="97"/>
      <c r="Y19" s="98"/>
      <c r="Z19" s="5">
        <f t="shared" si="0"/>
        <v>0</v>
      </c>
      <c r="AA19" s="5">
        <f t="shared" si="1"/>
        <v>1</v>
      </c>
      <c r="AB19" s="5">
        <f t="shared" si="2"/>
        <v>0</v>
      </c>
      <c r="AC19" s="5">
        <f t="shared" si="3"/>
        <v>0</v>
      </c>
      <c r="AD19" s="5">
        <f t="shared" si="4"/>
        <v>0</v>
      </c>
      <c r="AE19" s="5">
        <f t="shared" si="5"/>
        <v>0</v>
      </c>
    </row>
    <row r="20" spans="1:31" s="3" customFormat="1" ht="15">
      <c r="A20" s="19">
        <f>IF(ROW()=10,1,COUNTIF(A$9:A19,"&gt;0")+1)</f>
        <v>11</v>
      </c>
      <c r="B20" s="18" t="s">
        <v>95</v>
      </c>
      <c r="C20" s="17" t="s">
        <v>85</v>
      </c>
      <c r="D20" s="17" t="s">
        <v>57</v>
      </c>
      <c r="E20" s="17"/>
      <c r="F20" s="16">
        <v>100</v>
      </c>
      <c r="G20" s="16">
        <v>14</v>
      </c>
      <c r="H20" s="16">
        <v>12</v>
      </c>
      <c r="I20" s="16"/>
      <c r="J20" s="16">
        <v>2</v>
      </c>
      <c r="K20" s="16">
        <v>2</v>
      </c>
      <c r="L20" s="15"/>
      <c r="M20" s="15">
        <v>1</v>
      </c>
      <c r="N20" s="15"/>
      <c r="O20" s="14"/>
      <c r="P20" s="14"/>
      <c r="Q20" s="14"/>
      <c r="R20" s="14"/>
      <c r="S20" s="14"/>
      <c r="T20" s="14"/>
      <c r="U20" s="13"/>
      <c r="V20" s="13"/>
      <c r="W20" s="13"/>
      <c r="X20" s="97"/>
      <c r="Y20" s="98"/>
      <c r="Z20" s="5">
        <f t="shared" si="0"/>
        <v>0</v>
      </c>
      <c r="AA20" s="5">
        <f t="shared" si="1"/>
        <v>1</v>
      </c>
      <c r="AB20" s="5">
        <f t="shared" si="2"/>
        <v>0</v>
      </c>
      <c r="AC20" s="5">
        <f t="shared" si="3"/>
        <v>0</v>
      </c>
      <c r="AD20" s="5">
        <f t="shared" si="4"/>
        <v>0</v>
      </c>
      <c r="AE20" s="5">
        <f t="shared" si="5"/>
        <v>0</v>
      </c>
    </row>
    <row r="21" spans="1:31" s="3" customFormat="1" ht="25.5">
      <c r="A21" s="19">
        <f>IF(ROW()=10,1,COUNTIF(A$9:A20,"&gt;0")+1)</f>
        <v>12</v>
      </c>
      <c r="B21" s="18" t="s">
        <v>94</v>
      </c>
      <c r="C21" s="17" t="s">
        <v>85</v>
      </c>
      <c r="D21" s="17" t="s">
        <v>52</v>
      </c>
      <c r="E21" s="17"/>
      <c r="F21" s="16">
        <v>150</v>
      </c>
      <c r="G21" s="16">
        <v>16</v>
      </c>
      <c r="H21" s="16">
        <v>12</v>
      </c>
      <c r="I21" s="16"/>
      <c r="J21" s="16">
        <v>4</v>
      </c>
      <c r="K21" s="16">
        <v>2</v>
      </c>
      <c r="L21" s="15"/>
      <c r="M21" s="15"/>
      <c r="N21" s="15">
        <v>1</v>
      </c>
      <c r="O21" s="14"/>
      <c r="P21" s="14"/>
      <c r="Q21" s="14"/>
      <c r="R21" s="14"/>
      <c r="S21" s="14"/>
      <c r="T21" s="14"/>
      <c r="U21" s="13"/>
      <c r="V21" s="13"/>
      <c r="W21" s="13"/>
      <c r="X21" s="97"/>
      <c r="Y21" s="98"/>
      <c r="Z21" s="5">
        <f t="shared" si="0"/>
        <v>0</v>
      </c>
      <c r="AA21" s="5">
        <f t="shared" si="1"/>
        <v>0</v>
      </c>
      <c r="AB21" s="5">
        <f t="shared" si="2"/>
        <v>1</v>
      </c>
      <c r="AC21" s="5">
        <f t="shared" si="3"/>
        <v>0</v>
      </c>
      <c r="AD21" s="5">
        <f t="shared" si="4"/>
        <v>0</v>
      </c>
      <c r="AE21" s="5">
        <f t="shared" si="5"/>
        <v>0</v>
      </c>
    </row>
    <row r="22" spans="1:31" s="3" customFormat="1" ht="15">
      <c r="A22" s="19">
        <f>IF(ROW()=10,1,COUNTIF(A$9:A21,"&gt;0")+1)</f>
        <v>13</v>
      </c>
      <c r="B22" s="18" t="s">
        <v>93</v>
      </c>
      <c r="C22" s="17" t="s">
        <v>85</v>
      </c>
      <c r="D22" s="17"/>
      <c r="E22" s="17"/>
      <c r="F22" s="16">
        <v>130</v>
      </c>
      <c r="G22" s="16">
        <v>16</v>
      </c>
      <c r="H22" s="16">
        <v>12</v>
      </c>
      <c r="I22" s="16"/>
      <c r="J22" s="16">
        <v>4</v>
      </c>
      <c r="K22" s="16"/>
      <c r="L22" s="15" t="s">
        <v>68</v>
      </c>
      <c r="M22" s="15"/>
      <c r="N22" s="15">
        <v>1</v>
      </c>
      <c r="O22" s="14"/>
      <c r="P22" s="14"/>
      <c r="Q22" s="14"/>
      <c r="R22" s="14"/>
      <c r="S22" s="14"/>
      <c r="T22" s="14"/>
      <c r="U22" s="13"/>
      <c r="V22" s="13"/>
      <c r="W22" s="13"/>
      <c r="X22" s="97"/>
      <c r="Y22" s="98"/>
      <c r="Z22" s="5">
        <f t="shared" si="0"/>
        <v>1</v>
      </c>
      <c r="AA22" s="5">
        <f t="shared" si="1"/>
        <v>0</v>
      </c>
      <c r="AB22" s="5">
        <f t="shared" si="2"/>
        <v>1</v>
      </c>
      <c r="AC22" s="5">
        <f t="shared" si="3"/>
        <v>0</v>
      </c>
      <c r="AD22" s="5">
        <f t="shared" si="4"/>
        <v>0</v>
      </c>
      <c r="AE22" s="5">
        <f t="shared" si="5"/>
        <v>0</v>
      </c>
    </row>
    <row r="23" spans="1:25" s="3" customFormat="1" ht="15">
      <c r="A23" s="12"/>
      <c r="B23" s="11"/>
      <c r="C23" s="10"/>
      <c r="D23" s="10"/>
      <c r="E23" s="10"/>
      <c r="F23" s="9"/>
      <c r="G23" s="9"/>
      <c r="H23" s="9"/>
      <c r="I23" s="9"/>
      <c r="J23" s="9"/>
      <c r="K23" s="9"/>
      <c r="L23" s="8">
        <f>SUM(Z10:Z22)</f>
        <v>3</v>
      </c>
      <c r="M23" s="8">
        <f>SUM(AA10:AA22)</f>
        <v>6</v>
      </c>
      <c r="N23" s="8">
        <f>SUM(AB10:AB22)</f>
        <v>7</v>
      </c>
      <c r="O23" s="7"/>
      <c r="P23" s="7"/>
      <c r="Q23" s="7"/>
      <c r="R23" s="7"/>
      <c r="S23" s="7"/>
      <c r="T23" s="7"/>
      <c r="U23" s="6">
        <f>SUM(AC10:AC22)</f>
        <v>0</v>
      </c>
      <c r="V23" s="6">
        <f>SUM(AD10:AD22)</f>
        <v>0</v>
      </c>
      <c r="W23" s="6">
        <f>SUM(AE10:AE22)</f>
        <v>0</v>
      </c>
      <c r="X23" s="99"/>
      <c r="Y23" s="100"/>
    </row>
    <row r="24" s="3" customFormat="1" ht="15"/>
    <row r="25" spans="1:15" s="3" customFormat="1" ht="15">
      <c r="A25" s="5"/>
      <c r="B25" s="4" t="s">
        <v>2</v>
      </c>
      <c r="C25" s="4" t="s">
        <v>1</v>
      </c>
      <c r="O25" s="4" t="s">
        <v>0</v>
      </c>
    </row>
  </sheetData>
  <mergeCells count="18">
    <mergeCell ref="X11:Y11"/>
    <mergeCell ref="X7:Y9"/>
    <mergeCell ref="C8:C9"/>
    <mergeCell ref="D8:D9"/>
    <mergeCell ref="E8:E9"/>
    <mergeCell ref="X10:Y10"/>
    <mergeCell ref="X23:Y23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</mergeCells>
  <conditionalFormatting sqref="D10:D23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1"/>
  <sheetViews>
    <sheetView showGridLines="0" tabSelected="1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U27" sqref="U27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7" customFormat="1" ht="15.75">
      <c r="A1" s="91"/>
      <c r="C1" s="90" t="s">
        <v>51</v>
      </c>
      <c r="D1" s="89">
        <v>6</v>
      </c>
      <c r="E1" s="86" t="s">
        <v>50</v>
      </c>
      <c r="I1" s="80">
        <v>2009</v>
      </c>
      <c r="J1" s="87"/>
      <c r="K1" s="84" t="str">
        <f>IF(MID(Специальность,5,2)="00","г.)  направления","г.)  специальности")</f>
        <v>г.)  специальности</v>
      </c>
      <c r="M1" s="84"/>
      <c r="N1" s="83"/>
      <c r="O1" s="1"/>
      <c r="Q1" s="94" t="s">
        <v>92</v>
      </c>
      <c r="T1" s="93" t="s">
        <v>48</v>
      </c>
      <c r="V1" s="92"/>
      <c r="W1" s="92"/>
      <c r="X1" s="92"/>
      <c r="Y1" s="78"/>
    </row>
    <row r="2" spans="1:25" s="77" customFormat="1" ht="15.75">
      <c r="A2" s="91"/>
      <c r="B2" s="90"/>
      <c r="C2" s="89"/>
      <c r="D2" s="81" t="s">
        <v>47</v>
      </c>
      <c r="E2" s="88" t="s">
        <v>46</v>
      </c>
      <c r="F2" s="87"/>
      <c r="G2" s="86" t="s">
        <v>45</v>
      </c>
      <c r="H2" s="85"/>
      <c r="I2" s="85"/>
      <c r="L2" s="77" t="s">
        <v>44</v>
      </c>
      <c r="M2" s="84"/>
      <c r="N2" s="83"/>
      <c r="O2" s="1"/>
      <c r="P2" s="82" t="s">
        <v>43</v>
      </c>
      <c r="R2" s="81"/>
      <c r="S2" s="80"/>
      <c r="T2" s="79" t="s">
        <v>42</v>
      </c>
      <c r="V2" s="68"/>
      <c r="W2" s="68"/>
      <c r="X2" s="68"/>
      <c r="Y2" s="78"/>
    </row>
    <row r="3" spans="1:25" s="3" customFormat="1" ht="16.5" customHeight="1">
      <c r="A3" s="5"/>
      <c r="B3" s="52"/>
      <c r="C3" s="76" t="s">
        <v>41</v>
      </c>
      <c r="D3" s="52"/>
      <c r="E3" s="52"/>
      <c r="F3" s="52"/>
      <c r="G3" s="52"/>
      <c r="H3" s="52"/>
      <c r="I3" s="52"/>
      <c r="J3" s="52"/>
      <c r="K3" s="52"/>
      <c r="L3" s="75" t="s">
        <v>40</v>
      </c>
      <c r="M3" s="52"/>
      <c r="N3" s="52"/>
      <c r="O3" s="52"/>
      <c r="P3" s="52"/>
      <c r="Q3" s="52"/>
      <c r="R3" s="52"/>
      <c r="S3" s="52"/>
      <c r="U3" s="74"/>
      <c r="V3" s="73"/>
      <c r="W3" s="73"/>
      <c r="X3" s="72"/>
      <c r="Y3" s="69"/>
    </row>
    <row r="4" spans="1:25" s="67" customFormat="1" ht="18" customHeight="1">
      <c r="A4" s="71"/>
      <c r="B4" s="55" t="s">
        <v>39</v>
      </c>
      <c r="C4" s="61">
        <f>(H4-F4)/7</f>
        <v>0</v>
      </c>
      <c r="D4" s="60" t="s">
        <v>37</v>
      </c>
      <c r="E4" s="60"/>
      <c r="F4" s="56"/>
      <c r="G4" s="57" t="s">
        <v>32</v>
      </c>
      <c r="H4" s="56"/>
      <c r="I4" s="52"/>
      <c r="J4" s="60"/>
      <c r="K4" s="52"/>
      <c r="L4" s="52"/>
      <c r="M4" s="55" t="s">
        <v>39</v>
      </c>
      <c r="N4" s="54" t="s">
        <v>33</v>
      </c>
      <c r="O4" s="56">
        <v>41883</v>
      </c>
      <c r="P4" s="57" t="s">
        <v>32</v>
      </c>
      <c r="Q4" s="56">
        <v>41912</v>
      </c>
      <c r="R4" s="54"/>
      <c r="S4" s="60"/>
      <c r="U4" s="70" t="s">
        <v>38</v>
      </c>
      <c r="V4" s="69"/>
      <c r="W4" s="69"/>
      <c r="X4" s="63"/>
      <c r="Y4" s="68"/>
    </row>
    <row r="5" spans="1:25" s="51" customFormat="1" ht="18" customHeight="1">
      <c r="A5" s="62"/>
      <c r="B5" s="55" t="s">
        <v>36</v>
      </c>
      <c r="C5" s="61">
        <f>(H5-F5)/7</f>
        <v>0</v>
      </c>
      <c r="D5" s="60" t="s">
        <v>37</v>
      </c>
      <c r="E5" s="60"/>
      <c r="F5" s="56"/>
      <c r="G5" s="57" t="s">
        <v>32</v>
      </c>
      <c r="H5" s="56"/>
      <c r="I5" s="66"/>
      <c r="J5" s="66"/>
      <c r="K5" s="52"/>
      <c r="L5" s="52"/>
      <c r="M5" s="55" t="s">
        <v>36</v>
      </c>
      <c r="N5" s="54" t="s">
        <v>33</v>
      </c>
      <c r="O5" s="56"/>
      <c r="P5" s="57" t="s">
        <v>32</v>
      </c>
      <c r="Q5" s="56"/>
      <c r="R5" s="54"/>
      <c r="S5" s="53"/>
      <c r="U5" s="64" t="s">
        <v>35</v>
      </c>
      <c r="V5" s="65"/>
      <c r="W5" s="65"/>
      <c r="X5" s="64"/>
      <c r="Y5" s="63"/>
    </row>
    <row r="6" spans="1:20" s="51" customFormat="1" ht="17.25" customHeight="1">
      <c r="A6" s="62"/>
      <c r="B6" s="55"/>
      <c r="C6" s="61"/>
      <c r="D6" s="60"/>
      <c r="E6" s="60"/>
      <c r="F6" s="53"/>
      <c r="G6" s="59" t="s">
        <v>34</v>
      </c>
      <c r="H6" s="58" t="s">
        <v>33</v>
      </c>
      <c r="I6" s="56">
        <v>41915</v>
      </c>
      <c r="J6" s="57" t="s">
        <v>32</v>
      </c>
      <c r="K6" s="56">
        <v>41942</v>
      </c>
      <c r="L6" s="52"/>
      <c r="M6" s="55"/>
      <c r="N6" s="54"/>
      <c r="O6" s="53"/>
      <c r="P6" s="52"/>
      <c r="Q6" s="52"/>
      <c r="R6" s="52"/>
      <c r="S6" s="52"/>
      <c r="T6" s="52"/>
    </row>
    <row r="7" spans="1:25" s="3" customFormat="1" ht="12.75" customHeight="1">
      <c r="A7" s="50"/>
      <c r="B7" s="49"/>
      <c r="C7" s="48"/>
      <c r="D7" s="47"/>
      <c r="E7" s="46"/>
      <c r="F7" s="42" t="s">
        <v>31</v>
      </c>
      <c r="G7" s="42"/>
      <c r="H7" s="42"/>
      <c r="I7" s="43"/>
      <c r="J7" s="42"/>
      <c r="K7" s="42"/>
      <c r="L7" s="42"/>
      <c r="M7" s="45" t="s">
        <v>30</v>
      </c>
      <c r="N7" s="44"/>
      <c r="O7" s="42" t="s">
        <v>31</v>
      </c>
      <c r="P7" s="42"/>
      <c r="Q7" s="42"/>
      <c r="R7" s="43"/>
      <c r="S7" s="42"/>
      <c r="T7" s="42"/>
      <c r="U7" s="42"/>
      <c r="V7" s="41" t="s">
        <v>30</v>
      </c>
      <c r="W7" s="40"/>
      <c r="X7" s="101" t="s">
        <v>29</v>
      </c>
      <c r="Y7" s="102"/>
    </row>
    <row r="8" spans="1:25" s="3" customFormat="1" ht="13.5" customHeight="1">
      <c r="A8" s="39"/>
      <c r="B8" s="38"/>
      <c r="C8" s="107" t="s">
        <v>28</v>
      </c>
      <c r="D8" s="107" t="s">
        <v>27</v>
      </c>
      <c r="E8" s="107" t="s">
        <v>26</v>
      </c>
      <c r="F8" s="37" t="s">
        <v>25</v>
      </c>
      <c r="G8" s="35"/>
      <c r="H8" s="36" t="s">
        <v>23</v>
      </c>
      <c r="I8" s="36"/>
      <c r="J8" s="36"/>
      <c r="K8" s="36"/>
      <c r="L8" s="35"/>
      <c r="M8" s="34" t="s">
        <v>22</v>
      </c>
      <c r="N8" s="33"/>
      <c r="O8" s="32" t="s">
        <v>24</v>
      </c>
      <c r="P8" s="30"/>
      <c r="Q8" s="31" t="s">
        <v>23</v>
      </c>
      <c r="R8" s="31"/>
      <c r="S8" s="31"/>
      <c r="T8" s="31"/>
      <c r="U8" s="30"/>
      <c r="V8" s="29" t="s">
        <v>22</v>
      </c>
      <c r="W8" s="28"/>
      <c r="X8" s="103"/>
      <c r="Y8" s="104"/>
    </row>
    <row r="9" spans="1:25" s="3" customFormat="1" ht="45" customHeight="1">
      <c r="A9" s="27" t="s">
        <v>21</v>
      </c>
      <c r="B9" s="26" t="s">
        <v>20</v>
      </c>
      <c r="C9" s="108"/>
      <c r="D9" s="108"/>
      <c r="E9" s="108"/>
      <c r="F9" s="25" t="s">
        <v>19</v>
      </c>
      <c r="G9" s="25" t="s">
        <v>18</v>
      </c>
      <c r="H9" s="23" t="s">
        <v>17</v>
      </c>
      <c r="I9" s="23" t="s">
        <v>16</v>
      </c>
      <c r="J9" s="23" t="s">
        <v>15</v>
      </c>
      <c r="K9" s="24" t="s">
        <v>14</v>
      </c>
      <c r="L9" s="23" t="s">
        <v>13</v>
      </c>
      <c r="M9" s="9" t="s">
        <v>12</v>
      </c>
      <c r="N9" s="9" t="s">
        <v>11</v>
      </c>
      <c r="O9" s="22" t="s">
        <v>19</v>
      </c>
      <c r="P9" s="22" t="s">
        <v>18</v>
      </c>
      <c r="Q9" s="20" t="s">
        <v>17</v>
      </c>
      <c r="R9" s="20" t="s">
        <v>16</v>
      </c>
      <c r="S9" s="20" t="s">
        <v>15</v>
      </c>
      <c r="T9" s="21" t="s">
        <v>14</v>
      </c>
      <c r="U9" s="20" t="s">
        <v>13</v>
      </c>
      <c r="V9" s="7" t="s">
        <v>12</v>
      </c>
      <c r="W9" s="7" t="s">
        <v>11</v>
      </c>
      <c r="X9" s="105"/>
      <c r="Y9" s="106"/>
    </row>
    <row r="10" spans="1:31" s="3" customFormat="1" ht="15">
      <c r="A10" s="19">
        <f>IF(ROW()=10,1,COUNTIF(A$9:A9,"&gt;0")+1)</f>
        <v>1</v>
      </c>
      <c r="B10" s="18" t="s">
        <v>110</v>
      </c>
      <c r="C10" s="17" t="s">
        <v>85</v>
      </c>
      <c r="D10" s="17"/>
      <c r="E10" s="17"/>
      <c r="F10" s="16">
        <v>140</v>
      </c>
      <c r="G10" s="16">
        <v>16</v>
      </c>
      <c r="H10" s="16">
        <v>14</v>
      </c>
      <c r="I10" s="16"/>
      <c r="J10" s="16">
        <v>2</v>
      </c>
      <c r="K10" s="16"/>
      <c r="L10" s="15" t="s">
        <v>68</v>
      </c>
      <c r="M10" s="15"/>
      <c r="N10" s="15">
        <v>1</v>
      </c>
      <c r="O10" s="14"/>
      <c r="P10" s="14"/>
      <c r="Q10" s="14"/>
      <c r="R10" s="14"/>
      <c r="S10" s="14"/>
      <c r="T10" s="14"/>
      <c r="U10" s="13"/>
      <c r="V10" s="13"/>
      <c r="W10" s="13"/>
      <c r="X10" s="97"/>
      <c r="Y10" s="98"/>
      <c r="Z10" s="5">
        <f aca="true" t="shared" si="0" ref="Z10:AB15">IF(L10&lt;&gt;"",1,0)</f>
        <v>1</v>
      </c>
      <c r="AA10" s="5">
        <f t="shared" si="0"/>
        <v>0</v>
      </c>
      <c r="AB10" s="5">
        <f t="shared" si="0"/>
        <v>1</v>
      </c>
      <c r="AC10" s="5">
        <f aca="true" t="shared" si="1" ref="AC10:AE15">IF(U10&lt;&gt;"",1,0)</f>
        <v>0</v>
      </c>
      <c r="AD10" s="5">
        <f t="shared" si="1"/>
        <v>0</v>
      </c>
      <c r="AE10" s="5">
        <f t="shared" si="1"/>
        <v>0</v>
      </c>
    </row>
    <row r="11" spans="1:31" s="3" customFormat="1" ht="15">
      <c r="A11" s="19">
        <f>IF(ROW()=10,1,COUNTIF(A$9:A10,"&gt;0")+1)</f>
        <v>2</v>
      </c>
      <c r="B11" s="18" t="s">
        <v>109</v>
      </c>
      <c r="C11" s="17" t="s">
        <v>85</v>
      </c>
      <c r="D11" s="17"/>
      <c r="E11" s="17"/>
      <c r="F11" s="16">
        <v>100</v>
      </c>
      <c r="G11" s="16">
        <v>14</v>
      </c>
      <c r="H11" s="16">
        <v>12</v>
      </c>
      <c r="I11" s="16"/>
      <c r="J11" s="16">
        <v>2</v>
      </c>
      <c r="K11" s="16">
        <v>2</v>
      </c>
      <c r="L11" s="15"/>
      <c r="M11" s="15">
        <v>1</v>
      </c>
      <c r="N11" s="15"/>
      <c r="O11" s="14"/>
      <c r="P11" s="14"/>
      <c r="Q11" s="14"/>
      <c r="R11" s="14"/>
      <c r="S11" s="14"/>
      <c r="T11" s="14"/>
      <c r="U11" s="13"/>
      <c r="V11" s="13"/>
      <c r="W11" s="13"/>
      <c r="X11" s="97"/>
      <c r="Y11" s="98"/>
      <c r="Z11" s="5">
        <f t="shared" si="0"/>
        <v>0</v>
      </c>
      <c r="AA11" s="5">
        <f t="shared" si="0"/>
        <v>1</v>
      </c>
      <c r="AB11" s="5">
        <f t="shared" si="0"/>
        <v>0</v>
      </c>
      <c r="AC11" s="5">
        <f t="shared" si="1"/>
        <v>0</v>
      </c>
      <c r="AD11" s="5">
        <f t="shared" si="1"/>
        <v>0</v>
      </c>
      <c r="AE11" s="5">
        <f t="shared" si="1"/>
        <v>0</v>
      </c>
    </row>
    <row r="12" spans="1:31" s="3" customFormat="1" ht="15">
      <c r="A12" s="19">
        <f>IF(ROW()=10,1,COUNTIF(A$9:A11,"&gt;0")+1)</f>
        <v>3</v>
      </c>
      <c r="B12" s="18" t="s">
        <v>76</v>
      </c>
      <c r="C12" s="17" t="s">
        <v>85</v>
      </c>
      <c r="D12" s="17"/>
      <c r="E12" s="17"/>
      <c r="F12" s="16">
        <v>130</v>
      </c>
      <c r="G12" s="16">
        <v>16</v>
      </c>
      <c r="H12" s="16">
        <v>10</v>
      </c>
      <c r="I12" s="16"/>
      <c r="J12" s="16">
        <v>6</v>
      </c>
      <c r="K12" s="16"/>
      <c r="L12" s="15" t="s">
        <v>68</v>
      </c>
      <c r="M12" s="15"/>
      <c r="N12" s="15">
        <v>1</v>
      </c>
      <c r="O12" s="14"/>
      <c r="P12" s="14"/>
      <c r="Q12" s="14"/>
      <c r="R12" s="14"/>
      <c r="S12" s="14"/>
      <c r="T12" s="14"/>
      <c r="U12" s="13"/>
      <c r="V12" s="13"/>
      <c r="W12" s="13"/>
      <c r="X12" s="97"/>
      <c r="Y12" s="98"/>
      <c r="Z12" s="5">
        <f t="shared" si="0"/>
        <v>1</v>
      </c>
      <c r="AA12" s="5">
        <f t="shared" si="0"/>
        <v>0</v>
      </c>
      <c r="AB12" s="5">
        <f t="shared" si="0"/>
        <v>1</v>
      </c>
      <c r="AC12" s="5">
        <f t="shared" si="1"/>
        <v>0</v>
      </c>
      <c r="AD12" s="5">
        <f t="shared" si="1"/>
        <v>0</v>
      </c>
      <c r="AE12" s="5">
        <f t="shared" si="1"/>
        <v>0</v>
      </c>
    </row>
    <row r="13" spans="1:31" s="3" customFormat="1" ht="15">
      <c r="A13" s="19">
        <f>IF(ROW()=10,1,COUNTIF(A$9:A12,"&gt;0")+1)</f>
        <v>4</v>
      </c>
      <c r="B13" s="18" t="s">
        <v>108</v>
      </c>
      <c r="C13" s="17" t="s">
        <v>85</v>
      </c>
      <c r="D13" s="17"/>
      <c r="E13" s="17"/>
      <c r="F13" s="16">
        <v>85</v>
      </c>
      <c r="G13" s="16">
        <v>14</v>
      </c>
      <c r="H13" s="16">
        <v>12</v>
      </c>
      <c r="I13" s="16"/>
      <c r="J13" s="16">
        <v>2</v>
      </c>
      <c r="K13" s="16">
        <v>2</v>
      </c>
      <c r="L13" s="15"/>
      <c r="M13" s="15">
        <v>1</v>
      </c>
      <c r="N13" s="15"/>
      <c r="O13" s="14"/>
      <c r="P13" s="14"/>
      <c r="Q13" s="14"/>
      <c r="R13" s="14"/>
      <c r="S13" s="14"/>
      <c r="T13" s="14"/>
      <c r="U13" s="13"/>
      <c r="V13" s="13"/>
      <c r="W13" s="13"/>
      <c r="X13" s="97"/>
      <c r="Y13" s="98"/>
      <c r="Z13" s="5">
        <f t="shared" si="0"/>
        <v>0</v>
      </c>
      <c r="AA13" s="5">
        <f t="shared" si="0"/>
        <v>1</v>
      </c>
      <c r="AB13" s="5">
        <f t="shared" si="0"/>
        <v>0</v>
      </c>
      <c r="AC13" s="5">
        <f t="shared" si="1"/>
        <v>0</v>
      </c>
      <c r="AD13" s="5">
        <f t="shared" si="1"/>
        <v>0</v>
      </c>
      <c r="AE13" s="5">
        <f t="shared" si="1"/>
        <v>0</v>
      </c>
    </row>
    <row r="14" spans="1:31" s="3" customFormat="1" ht="15">
      <c r="A14" s="19">
        <f>IF(ROW()=10,1,COUNTIF(A$9:A13,"&gt;0")+1)</f>
        <v>5</v>
      </c>
      <c r="B14" s="18" t="s">
        <v>107</v>
      </c>
      <c r="C14" s="17" t="s">
        <v>85</v>
      </c>
      <c r="D14" s="17"/>
      <c r="E14" s="17"/>
      <c r="F14" s="16">
        <v>130</v>
      </c>
      <c r="G14" s="16">
        <v>16</v>
      </c>
      <c r="H14" s="16">
        <v>12</v>
      </c>
      <c r="I14" s="16"/>
      <c r="J14" s="16">
        <v>4</v>
      </c>
      <c r="K14" s="16"/>
      <c r="L14" s="15" t="s">
        <v>68</v>
      </c>
      <c r="M14" s="15"/>
      <c r="N14" s="15">
        <v>1</v>
      </c>
      <c r="O14" s="14"/>
      <c r="P14" s="14"/>
      <c r="Q14" s="14"/>
      <c r="R14" s="14"/>
      <c r="S14" s="14"/>
      <c r="T14" s="14"/>
      <c r="U14" s="13"/>
      <c r="V14" s="13"/>
      <c r="W14" s="13"/>
      <c r="X14" s="97"/>
      <c r="Y14" s="98"/>
      <c r="Z14" s="5">
        <f t="shared" si="0"/>
        <v>1</v>
      </c>
      <c r="AA14" s="5">
        <f t="shared" si="0"/>
        <v>0</v>
      </c>
      <c r="AB14" s="5">
        <f t="shared" si="0"/>
        <v>1</v>
      </c>
      <c r="AC14" s="5">
        <f t="shared" si="1"/>
        <v>0</v>
      </c>
      <c r="AD14" s="5">
        <f t="shared" si="1"/>
        <v>0</v>
      </c>
      <c r="AE14" s="5">
        <f t="shared" si="1"/>
        <v>0</v>
      </c>
    </row>
    <row r="15" spans="1:31" s="3" customFormat="1" ht="25.5">
      <c r="A15" s="19">
        <f>IF(ROW()=10,1,COUNTIF(A$9:A14,"&gt;0")+1)</f>
        <v>6</v>
      </c>
      <c r="B15" s="18" t="s">
        <v>106</v>
      </c>
      <c r="C15" s="17" t="s">
        <v>85</v>
      </c>
      <c r="D15" s="17"/>
      <c r="E15" s="17"/>
      <c r="F15" s="16">
        <v>85</v>
      </c>
      <c r="G15" s="16">
        <v>14</v>
      </c>
      <c r="H15" s="16">
        <v>12</v>
      </c>
      <c r="I15" s="16"/>
      <c r="J15" s="16">
        <v>2</v>
      </c>
      <c r="K15" s="16">
        <v>2</v>
      </c>
      <c r="L15" s="15"/>
      <c r="M15" s="15">
        <v>1</v>
      </c>
      <c r="N15" s="15"/>
      <c r="O15" s="14"/>
      <c r="P15" s="14"/>
      <c r="Q15" s="14"/>
      <c r="R15" s="14"/>
      <c r="S15" s="14"/>
      <c r="T15" s="14"/>
      <c r="U15" s="13"/>
      <c r="V15" s="13"/>
      <c r="W15" s="13"/>
      <c r="X15" s="97"/>
      <c r="Y15" s="98"/>
      <c r="Z15" s="5">
        <f t="shared" si="0"/>
        <v>0</v>
      </c>
      <c r="AA15" s="5">
        <f t="shared" si="0"/>
        <v>1</v>
      </c>
      <c r="AB15" s="5">
        <f t="shared" si="0"/>
        <v>0</v>
      </c>
      <c r="AC15" s="5">
        <f t="shared" si="1"/>
        <v>0</v>
      </c>
      <c r="AD15" s="5">
        <f t="shared" si="1"/>
        <v>0</v>
      </c>
      <c r="AE15" s="5">
        <f t="shared" si="1"/>
        <v>0</v>
      </c>
    </row>
    <row r="16" spans="1:31" s="95" customFormat="1" ht="15">
      <c r="A16" s="19">
        <v>7</v>
      </c>
      <c r="B16" s="18" t="s">
        <v>105</v>
      </c>
      <c r="C16" s="17" t="s">
        <v>83</v>
      </c>
      <c r="D16" s="17"/>
      <c r="E16" s="17"/>
      <c r="F16" s="16"/>
      <c r="G16" s="16" t="s">
        <v>104</v>
      </c>
      <c r="H16" s="16"/>
      <c r="I16" s="16"/>
      <c r="J16" s="16"/>
      <c r="K16" s="16"/>
      <c r="L16" s="15"/>
      <c r="M16" s="15" t="s">
        <v>61</v>
      </c>
      <c r="N16" s="15"/>
      <c r="O16" s="14"/>
      <c r="P16" s="14"/>
      <c r="Q16" s="14"/>
      <c r="R16" s="14"/>
      <c r="S16" s="14"/>
      <c r="T16" s="14"/>
      <c r="U16" s="13"/>
      <c r="V16" s="13"/>
      <c r="W16" s="13"/>
      <c r="X16" s="97"/>
      <c r="Y16" s="98"/>
      <c r="Z16" s="96"/>
      <c r="AA16" s="96"/>
      <c r="AB16" s="96"/>
      <c r="AC16" s="96"/>
      <c r="AD16" s="96"/>
      <c r="AE16" s="96"/>
    </row>
    <row r="17" spans="1:31" s="95" customFormat="1" ht="15">
      <c r="A17" s="19">
        <v>8</v>
      </c>
      <c r="B17" s="18" t="s">
        <v>105</v>
      </c>
      <c r="C17" s="17" t="s">
        <v>83</v>
      </c>
      <c r="D17" s="17"/>
      <c r="E17" s="17"/>
      <c r="F17" s="16"/>
      <c r="G17" s="16" t="s">
        <v>104</v>
      </c>
      <c r="H17" s="16"/>
      <c r="I17" s="16"/>
      <c r="J17" s="16"/>
      <c r="K17" s="16"/>
      <c r="L17" s="15"/>
      <c r="M17" s="15" t="s">
        <v>61</v>
      </c>
      <c r="N17" s="15"/>
      <c r="O17" s="14"/>
      <c r="P17" s="14"/>
      <c r="Q17" s="14"/>
      <c r="R17" s="14"/>
      <c r="S17" s="14"/>
      <c r="T17" s="14"/>
      <c r="U17" s="13"/>
      <c r="V17" s="13"/>
      <c r="W17" s="13"/>
      <c r="X17" s="97"/>
      <c r="Y17" s="98"/>
      <c r="Z17" s="96"/>
      <c r="AA17" s="96"/>
      <c r="AB17" s="96"/>
      <c r="AC17" s="96"/>
      <c r="AD17" s="96"/>
      <c r="AE17" s="96"/>
    </row>
    <row r="18" spans="1:31" s="95" customFormat="1" ht="15">
      <c r="A18" s="19">
        <v>9</v>
      </c>
      <c r="B18" s="18" t="s">
        <v>105</v>
      </c>
      <c r="C18" s="17" t="s">
        <v>83</v>
      </c>
      <c r="D18" s="17"/>
      <c r="E18" s="17"/>
      <c r="F18" s="16"/>
      <c r="G18" s="16" t="s">
        <v>104</v>
      </c>
      <c r="H18" s="16"/>
      <c r="I18" s="16"/>
      <c r="J18" s="16"/>
      <c r="K18" s="16"/>
      <c r="L18" s="15"/>
      <c r="M18" s="15" t="s">
        <v>61</v>
      </c>
      <c r="N18" s="15"/>
      <c r="O18" s="14"/>
      <c r="P18" s="14"/>
      <c r="Q18" s="14"/>
      <c r="R18" s="14"/>
      <c r="S18" s="14"/>
      <c r="T18" s="14"/>
      <c r="U18" s="13"/>
      <c r="V18" s="13"/>
      <c r="W18" s="13"/>
      <c r="X18" s="97"/>
      <c r="Y18" s="98"/>
      <c r="Z18" s="96"/>
      <c r="AA18" s="96"/>
      <c r="AB18" s="96"/>
      <c r="AC18" s="96"/>
      <c r="AD18" s="96"/>
      <c r="AE18" s="96"/>
    </row>
    <row r="19" spans="1:25" s="3" customFormat="1" ht="15">
      <c r="A19" s="12"/>
      <c r="B19" s="11"/>
      <c r="C19" s="10"/>
      <c r="D19" s="10"/>
      <c r="E19" s="10"/>
      <c r="F19" s="9"/>
      <c r="G19" s="9"/>
      <c r="H19" s="9"/>
      <c r="I19" s="9"/>
      <c r="J19" s="9"/>
      <c r="K19" s="9"/>
      <c r="L19" s="8">
        <f>SUM(Z10:Z18)</f>
        <v>3</v>
      </c>
      <c r="M19" s="8">
        <f>SUM(AA10:AA18)</f>
        <v>3</v>
      </c>
      <c r="N19" s="8">
        <f>SUM(AB10:AB18)</f>
        <v>3</v>
      </c>
      <c r="O19" s="7"/>
      <c r="P19" s="7"/>
      <c r="Q19" s="7"/>
      <c r="R19" s="7"/>
      <c r="S19" s="7"/>
      <c r="T19" s="7"/>
      <c r="U19" s="6">
        <f>SUM(AC10:AC18)</f>
        <v>0</v>
      </c>
      <c r="V19" s="6">
        <f>SUM(AD10:AD18)</f>
        <v>0</v>
      </c>
      <c r="W19" s="6">
        <f>SUM(AE10:AE18)</f>
        <v>0</v>
      </c>
      <c r="X19" s="99"/>
      <c r="Y19" s="100"/>
    </row>
    <row r="20" s="3" customFormat="1" ht="15"/>
    <row r="21" spans="1:15" s="3" customFormat="1" ht="15">
      <c r="A21" s="5"/>
      <c r="B21" s="4" t="s">
        <v>2</v>
      </c>
      <c r="C21" s="4" t="s">
        <v>1</v>
      </c>
      <c r="O21" s="4" t="s">
        <v>0</v>
      </c>
    </row>
  </sheetData>
  <mergeCells count="14">
    <mergeCell ref="X11:Y11"/>
    <mergeCell ref="X7:Y9"/>
    <mergeCell ref="C8:C9"/>
    <mergeCell ref="D8:D9"/>
    <mergeCell ref="E8:E9"/>
    <mergeCell ref="X10:Y10"/>
    <mergeCell ref="X18:Y18"/>
    <mergeCell ref="X19:Y19"/>
    <mergeCell ref="X12:Y12"/>
    <mergeCell ref="X13:Y13"/>
    <mergeCell ref="X14:Y14"/>
    <mergeCell ref="X15:Y15"/>
    <mergeCell ref="X16:Y16"/>
    <mergeCell ref="X17:Y17"/>
  </mergeCells>
  <conditionalFormatting sqref="D10:D19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5" sqref="F5"/>
    </sheetView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2014-12-10T07:46:10Z</dcterms:modified>
  <cp:category/>
  <cp:version/>
  <cp:contentType/>
  <cp:contentStatus/>
</cp:coreProperties>
</file>